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491" windowWidth="19215" windowHeight="11280" tabRatio="520" firstSheet="1" activeTab="1"/>
  </bookViews>
  <sheets>
    <sheet name="明細" sheetId="1" state="hidden" r:id="rId1"/>
    <sheet name="表紙" sheetId="2" r:id="rId2"/>
    <sheet name="内訳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>#REF!</definedName>
    <definedName name="_0">#REF!</definedName>
    <definedName name="_0000">#N/A</definedName>
    <definedName name="_116">#REF!</definedName>
    <definedName name="_117">#REF!</definedName>
    <definedName name="_118">#REF!</definedName>
    <definedName name="_119">#REF!</definedName>
    <definedName name="_120">#REF!</definedName>
    <definedName name="_121">#REF!</definedName>
    <definedName name="_122">#REF!</definedName>
    <definedName name="_123">#REF!</definedName>
    <definedName name="_16">#REF!</definedName>
    <definedName name="_17">#REF!</definedName>
    <definedName name="_18">#REF!</definedName>
    <definedName name="_19">#REF!</definedName>
    <definedName name="_20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3行挿入">#REF!</definedName>
    <definedName name="_Order1" hidden="1">255</definedName>
    <definedName name="_RC1特殊">#REF!</definedName>
    <definedName name="_RC2普通">#REF!</definedName>
    <definedName name="_RC3特殊">#REF!</definedName>
    <definedName name="_RC3普通">#REF!</definedName>
    <definedName name="_RC4普通">#REF!</definedName>
    <definedName name="_W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'[5]幹線計算-1'!#REF!</definedName>
    <definedName name="\h">#REF!</definedName>
    <definedName name="\p">#REF!</definedName>
    <definedName name="\q">#REF!</definedName>
    <definedName name="\s">#REF!</definedName>
    <definedName name="\t">#REF!</definedName>
    <definedName name="\w">#REF!</definedName>
    <definedName name="\z">#REF!</definedName>
    <definedName name="A1H15">#REF!</definedName>
    <definedName name="ABC">[0]!ABC</definedName>
    <definedName name="Ａパターン印刷範囲">#REF!,#REF!,#REF!,#REF!,#REF!,#REF!,#REF!</definedName>
    <definedName name="CA">#REF!</definedName>
    <definedName name="CA値">#REF!</definedName>
    <definedName name="CB">#REF!</definedName>
    <definedName name="CB値">#REF!</definedName>
    <definedName name="kaa">#REF!</definedName>
    <definedName name="kab">#REF!</definedName>
    <definedName name="katal">#REF!</definedName>
    <definedName name="katar">#REF!</definedName>
    <definedName name="kb1">#REF!</definedName>
    <definedName name="kb2">#REF!</definedName>
    <definedName name="kb3">#REF!</definedName>
    <definedName name="kca">#REF!</definedName>
    <definedName name="kcb">#REF!</definedName>
    <definedName name="kh1">#REF!</definedName>
    <definedName name="kh2">#REF!</definedName>
    <definedName name="kh3">#REF!</definedName>
    <definedName name="kisol">#REF!</definedName>
    <definedName name="kisor">#REF!</definedName>
    <definedName name="kka">#REF!</definedName>
    <definedName name="kkb">#REF!</definedName>
    <definedName name="kozo">#REF!</definedName>
    <definedName name="ksa">#REF!</definedName>
    <definedName name="ksb">#REF!</definedName>
    <definedName name="KUID">#REF!</definedName>
    <definedName name="KUIL">#REF!</definedName>
    <definedName name="KUIN">#REF!</definedName>
    <definedName name="lb">#REF!</definedName>
    <definedName name="lb1">#REF!</definedName>
    <definedName name="lb2">#REF!</definedName>
    <definedName name="lb3">#REF!</definedName>
    <definedName name="lb4">#REF!</definedName>
    <definedName name="lb5">#REF!</definedName>
    <definedName name="lh">#REF!</definedName>
    <definedName name="lh1">#REF!</definedName>
    <definedName name="lh2">#REF!</definedName>
    <definedName name="lh3">#REF!</definedName>
    <definedName name="lh4">#REF!</definedName>
    <definedName name="lh5">#REF!</definedName>
    <definedName name="ll">#REF!</definedName>
    <definedName name="maen">#REF!</definedName>
    <definedName name="mejil">#REF!</definedName>
    <definedName name="mejir">#REF!</definedName>
    <definedName name="MHA">#REF!</definedName>
    <definedName name="MHA値">#REF!</definedName>
    <definedName name="MHB">#REF!</definedName>
    <definedName name="MHB値">#REF!</definedName>
    <definedName name="naral">#REF!</definedName>
    <definedName name="narar">#REF!</definedName>
    <definedName name="Ｐ">#REF!</definedName>
    <definedName name="PAGE">'[10]副立積'!#REF!</definedName>
    <definedName name="_xlnm.Print_Area" localSheetId="2">'内訳書'!$B$1:$I$265</definedName>
    <definedName name="_xlnm.Print_Area" localSheetId="1">'表紙'!$A$1:$J$15</definedName>
    <definedName name="_xlnm.Print_Area" localSheetId="0">'明細'!$F$6:$N$38</definedName>
    <definedName name="_xlnm.Print_Titles" localSheetId="2">'内訳書'!$1:$1</definedName>
    <definedName name="_xlnm.Print_Titles" localSheetId="0">'明細'!$4:$5</definedName>
    <definedName name="PrintArea">#REF!,#REF!,#REF!,#REF!,#REF!,#REF!,#REF!</definedName>
    <definedName name="rb">#REF!</definedName>
    <definedName name="rb1">#REF!</definedName>
    <definedName name="rb2">#REF!</definedName>
    <definedName name="rb3">#REF!</definedName>
    <definedName name="rb4">#REF!</definedName>
    <definedName name="rb5">#REF!</definedName>
    <definedName name="RCｺﾝ">#REF!</definedName>
    <definedName name="RC蓋">#REF!</definedName>
    <definedName name="RC蓋値">#REF!</definedName>
    <definedName name="RC型枠">#REF!</definedName>
    <definedName name="RC根切">#REF!</definedName>
    <definedName name="RC砂利">#REF!</definedName>
    <definedName name="RC残土">#REF!</definedName>
    <definedName name="RC捨ｺﾝ">#REF!</definedName>
    <definedName name="RC鉄筋">#REF!</definedName>
    <definedName name="RC特殊">#REF!</definedName>
    <definedName name="RC埋戻">#REF!</definedName>
    <definedName name="RC桝">#REF!</definedName>
    <definedName name="Record1">#REF!</definedName>
    <definedName name="rh">#REF!</definedName>
    <definedName name="rh1">#REF!</definedName>
    <definedName name="rh2">#REF!</definedName>
    <definedName name="rh3">#REF!</definedName>
    <definedName name="rh4">#REF!</definedName>
    <definedName name="rh5">#REF!</definedName>
    <definedName name="s">#REF!</definedName>
    <definedName name="SCｲﾝｺﾝ">#REF!</definedName>
    <definedName name="SCｲﾝﾓﾙﾀﾙ">#REF!</definedName>
    <definedName name="SCｲﾝ型">#REF!</definedName>
    <definedName name="SCｺﾝ">#REF!</definedName>
    <definedName name="SC型枠">#REF!</definedName>
    <definedName name="SC根切">#REF!</definedName>
    <definedName name="SC砂利">#REF!</definedName>
    <definedName name="SC残土">#REF!</definedName>
    <definedName name="SC捨ｺﾝ">#REF!</definedName>
    <definedName name="SC鉄筋">#REF!</definedName>
    <definedName name="SC特殊">#REF!</definedName>
    <definedName name="SC普通">#REF!</definedName>
    <definedName name="SC埋戻">#REF!</definedName>
    <definedName name="ss">#REF!</definedName>
    <definedName name="suryo">#REF!</definedName>
    <definedName name="t_r">#REF!</definedName>
    <definedName name="TYTEL">[14]!印刷</definedName>
    <definedName name="usiron">#REF!</definedName>
    <definedName name="yb">#REF!</definedName>
    <definedName name="yb1">#REF!</definedName>
    <definedName name="yb2">#REF!</definedName>
    <definedName name="yb3">#REF!</definedName>
    <definedName name="yb4">#REF!</definedName>
    <definedName name="yb5">#REF!</definedName>
    <definedName name="yb6">#REF!</definedName>
    <definedName name="yh">#REF!</definedName>
    <definedName name="yh1">#REF!</definedName>
    <definedName name="yh2">#REF!</definedName>
    <definedName name="yh3">#REF!</definedName>
    <definedName name="yh4">#REF!</definedName>
    <definedName name="yh5">#REF!</definedName>
    <definedName name="yh6">#REF!</definedName>
    <definedName name="yh7">#REF!</definedName>
    <definedName name="Z_7DE2AEBD_39E1_4179_8555_59F3EA936D4F_.wvu.PrintArea" localSheetId="1" hidden="1">'表紙'!$A$1:$J$15</definedName>
    <definedName name="Z_FE99C655_1BC1_418F_8EC6_BECB36EEE4EA_.wvu.Cols" localSheetId="0" hidden="1">'明細'!$O:$IV</definedName>
    <definedName name="Z_FE99C655_1BC1_418F_8EC6_BECB36EEE4EA_.wvu.PrintArea" localSheetId="2" hidden="1">'内訳書'!$B$1:$I$265</definedName>
    <definedName name="Z_FE99C655_1BC1_418F_8EC6_BECB36EEE4EA_.wvu.PrintArea" localSheetId="1" hidden="1">'表紙'!$A$1:$J$15</definedName>
    <definedName name="Z_FE99C655_1BC1_418F_8EC6_BECB36EEE4EA_.wvu.PrintArea" localSheetId="0" hidden="1">'明細'!$F$6:$N$38</definedName>
    <definedName name="Z_FE99C655_1BC1_418F_8EC6_BECB36EEE4EA_.wvu.PrintTitles" localSheetId="2" hidden="1">'内訳書'!$1:$1</definedName>
    <definedName name="Z_FE99C655_1BC1_418F_8EC6_BECB36EEE4EA_.wvu.PrintTitles" localSheetId="0" hidden="1">'明細'!$4:$5</definedName>
    <definedName name="あ４４">#REF!</definedName>
    <definedName name="え">#REF!</definedName>
    <definedName name="ｸﾛｿｲﾄﾞ書式">#REF!</definedName>
    <definedName name="コピー画面">#REF!</definedName>
    <definedName name="ｺﾝ">#REF!</definedName>
    <definedName name="ｺﾝﾏ小数点">#REF!</definedName>
    <definedName name="ｺﾝ蓋">#REF!</definedName>
    <definedName name="ｺﾝ蓋値">#REF!</definedName>
    <definedName name="ｺﾝ値">#REF!</definedName>
    <definedName name="ｻｲｽﾞ">#REF!</definedName>
    <definedName name="データー">#REF!</definedName>
    <definedName name="メニュー">#REF!</definedName>
    <definedName name="ﾓﾙﾀﾙ">#REF!</definedName>
    <definedName name="ﾓﾙﾀﾙ吹付">#REF!</definedName>
    <definedName name="移動">#REF!</definedName>
    <definedName name="印刷">[14]!印刷</definedName>
    <definedName name="印刷範囲">#REF!</definedName>
    <definedName name="蓋">#REF!</definedName>
    <definedName name="蓋値">#REF!</definedName>
    <definedName name="確認0">#REF!</definedName>
    <definedName name="基準単価">#REF!</definedName>
    <definedName name="記号">#REF!</definedName>
    <definedName name="金額">#REF!</definedName>
    <definedName name="区分">'[18]資料'!$A$4:$A$9</definedName>
    <definedName name="型枠">#REF!</definedName>
    <definedName name="罫表示">#REF!</definedName>
    <definedName name="工">#REF!</definedName>
    <definedName name="工事名">#REF!</definedName>
    <definedName name="行削除">#REF!</definedName>
    <definedName name="行数">#REF!</definedName>
    <definedName name="行挿入">#REF!</definedName>
    <definedName name="根切">#REF!</definedName>
    <definedName name="砂利">#REF!</definedName>
    <definedName name="細">#REF!</definedName>
    <definedName name="削除">#REF!</definedName>
    <definedName name="残土">#REF!</definedName>
    <definedName name="種">#REF!</definedName>
    <definedName name="種類">#REF!</definedName>
    <definedName name="集計">#REF!</definedName>
    <definedName name="諸経費工種">#REF!</definedName>
    <definedName name="松阪市">#REF!</definedName>
    <definedName name="水系">#REF!</definedName>
    <definedName name="数量1">#REF!</definedName>
    <definedName name="創">#REF!</definedName>
    <definedName name="続">#REF!</definedName>
    <definedName name="太罫線">#REF!</definedName>
    <definedName name="中部">#REF!</definedName>
    <definedName name="摘要">#REF!</definedName>
    <definedName name="田端">#REF!</definedName>
    <definedName name="東海">#REF!</definedName>
    <definedName name="導水路図心">#REF!</definedName>
    <definedName name="特殊">#REF!</definedName>
    <definedName name="入力画面">#REF!</definedName>
    <definedName name="年度">#REF!</definedName>
    <definedName name="比較">#REF!</definedName>
    <definedName name="表">#REF!</definedName>
    <definedName name="表紙">#REF!</definedName>
    <definedName name="普通">#REF!</definedName>
    <definedName name="複写">#REF!</definedName>
    <definedName name="変更">#REF!</definedName>
    <definedName name="埋戻">#REF!</definedName>
    <definedName name="桝深">#REF!</definedName>
    <definedName name="鈴鹿市">#REF!</definedName>
    <definedName name="列幅変更">#REF!</definedName>
    <definedName name="労務単価">#REF!</definedName>
    <definedName name="労務費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5" authorId="0">
      <text>
        <r>
          <rPr>
            <sz val="10"/>
            <rFont val="ＭＳ 明朝"/>
            <family val="1"/>
          </rPr>
          <t xml:space="preserve"> </t>
        </r>
        <r>
          <rPr>
            <sz val="10"/>
            <rFont val="ＭＳ 明朝"/>
            <family val="1"/>
          </rPr>
          <t>上段は
掛率ｷｰﾜｰﾄﾞ入力</t>
        </r>
      </text>
    </comment>
  </commentList>
</comments>
</file>

<file path=xl/comments3.xml><?xml version="1.0" encoding="utf-8"?>
<comments xmlns="http://schemas.openxmlformats.org/spreadsheetml/2006/main">
  <authors>
    <author>職員ユーザー</author>
  </authors>
  <commentList>
    <comment ref="C3" authorId="0">
      <text>
        <r>
          <rPr>
            <sz val="10"/>
            <rFont val="ＭＳ 明朝"/>
            <family val="1"/>
          </rPr>
          <t xml:space="preserve">（建築工事）追記
コミュニティに修正
</t>
        </r>
      </text>
    </comment>
    <comment ref="C40" authorId="0">
      <text>
        <r>
          <rPr>
            <sz val="10"/>
            <rFont val="ＭＳ 明朝"/>
            <family val="1"/>
          </rPr>
          <t>コミュニティに修正</t>
        </r>
      </text>
    </comment>
    <comment ref="C69" authorId="0">
      <text>
        <r>
          <rPr>
            <sz val="10"/>
            <rFont val="ＭＳ 明朝"/>
            <family val="1"/>
          </rPr>
          <t>コミュニティに修正</t>
        </r>
      </text>
    </comment>
  </commentList>
</comments>
</file>

<file path=xl/sharedStrings.xml><?xml version="1.0" encoding="utf-8"?>
<sst xmlns="http://schemas.openxmlformats.org/spreadsheetml/2006/main" count="197" uniqueCount="117">
  <si>
    <t>単位</t>
  </si>
  <si>
    <t>見積単価</t>
  </si>
  <si>
    <t>先頭頁</t>
  </si>
  <si>
    <t>最終頁</t>
  </si>
  <si>
    <t>小　　計</t>
  </si>
  <si>
    <t>別紙まるめ指示</t>
  </si>
  <si>
    <t>印刷枚数</t>
  </si>
  <si>
    <t>採用単価</t>
  </si>
  <si>
    <t>掛率</t>
  </si>
  <si>
    <t>名　　　　　称</t>
  </si>
  <si>
    <t>摘　　　　要</t>
  </si>
  <si>
    <t>数　　量</t>
  </si>
  <si>
    <t>単　　価</t>
  </si>
  <si>
    <t>金　　　額</t>
  </si>
  <si>
    <t>備　　考</t>
  </si>
  <si>
    <t>計名</t>
  </si>
  <si>
    <t>ｷｰﾜｰﾄﾞ</t>
  </si>
  <si>
    <t>既製ｺﾝｸﾘｰﾄ工事</t>
  </si>
  <si>
    <t>防水工事</t>
  </si>
  <si>
    <t>ﾀｲﾙ工事</t>
  </si>
  <si>
    <t>木工事</t>
  </si>
  <si>
    <t>金属工事</t>
  </si>
  <si>
    <t>左官工事</t>
  </si>
  <si>
    <t>塗装工事</t>
  </si>
  <si>
    <t>式</t>
  </si>
  <si>
    <t>屋根及びとい工事</t>
  </si>
  <si>
    <t>ｶﾞﾗｽ工事</t>
  </si>
  <si>
    <t>式</t>
  </si>
  <si>
    <t>直接仮設工事</t>
  </si>
  <si>
    <t>A</t>
  </si>
  <si>
    <t>建築工事</t>
  </si>
  <si>
    <t>B</t>
  </si>
  <si>
    <t>C</t>
  </si>
  <si>
    <t>外構工事</t>
  </si>
  <si>
    <t>解体工事</t>
  </si>
  <si>
    <t>直接工事費計</t>
  </si>
  <si>
    <t>現場管理費</t>
  </si>
  <si>
    <t>一般管理費等</t>
  </si>
  <si>
    <t>消費税相当額</t>
  </si>
  <si>
    <t>A-1</t>
  </si>
  <si>
    <t>式</t>
  </si>
  <si>
    <t>A-2</t>
  </si>
  <si>
    <t>倉庫･車庫棟</t>
  </si>
  <si>
    <t>1</t>
  </si>
  <si>
    <t>式</t>
  </si>
  <si>
    <t>2</t>
  </si>
  <si>
    <t>土工事</t>
  </si>
  <si>
    <t>3</t>
  </si>
  <si>
    <t>地業工事</t>
  </si>
  <si>
    <t>4</t>
  </si>
  <si>
    <t>鉄筋工事</t>
  </si>
  <si>
    <t>5</t>
  </si>
  <si>
    <t>ｺﾝｸﾘｰﾄ工事</t>
  </si>
  <si>
    <t>6</t>
  </si>
  <si>
    <t>型枠工事</t>
  </si>
  <si>
    <t>7</t>
  </si>
  <si>
    <t>鉄骨工事</t>
  </si>
  <si>
    <t>8</t>
  </si>
  <si>
    <t>9</t>
  </si>
  <si>
    <t>10</t>
  </si>
  <si>
    <t>11</t>
  </si>
  <si>
    <t>12</t>
  </si>
  <si>
    <t>13</t>
  </si>
  <si>
    <t>石工事</t>
  </si>
  <si>
    <t>14</t>
  </si>
  <si>
    <t>15</t>
  </si>
  <si>
    <t>16</t>
  </si>
  <si>
    <t>17</t>
  </si>
  <si>
    <t>18</t>
  </si>
  <si>
    <t>19</t>
  </si>
  <si>
    <t>20</t>
  </si>
  <si>
    <t>建具工事</t>
  </si>
  <si>
    <t>内外装工事</t>
  </si>
  <si>
    <t>ﾕﾆｯﾄ及びその他工事</t>
  </si>
  <si>
    <t>ｺﾐｭﾆﾃｨｾﾝﾀｰ</t>
  </si>
  <si>
    <t>千種地区ｺﾐｭﾆﾃｨｾﾝﾀｰ新築工事（建築工事）</t>
  </si>
  <si>
    <t>共通仮設費</t>
  </si>
  <si>
    <t>共通費計</t>
  </si>
  <si>
    <t>工事価格</t>
  </si>
  <si>
    <t>総工事費</t>
  </si>
  <si>
    <t>倉庫･車庫棟</t>
  </si>
  <si>
    <t>1</t>
  </si>
  <si>
    <t>式</t>
  </si>
  <si>
    <t>2</t>
  </si>
  <si>
    <t>3</t>
  </si>
  <si>
    <t>4</t>
  </si>
  <si>
    <t>5</t>
  </si>
  <si>
    <t>6</t>
  </si>
  <si>
    <t>7</t>
  </si>
  <si>
    <t>8</t>
  </si>
  <si>
    <t>11</t>
  </si>
  <si>
    <t>12</t>
  </si>
  <si>
    <t>13</t>
  </si>
  <si>
    <t>14</t>
  </si>
  <si>
    <t>B</t>
  </si>
  <si>
    <t>外構工事</t>
  </si>
  <si>
    <t>1</t>
  </si>
  <si>
    <t>舗装</t>
  </si>
  <si>
    <t>2</t>
  </si>
  <si>
    <t>排水</t>
  </si>
  <si>
    <t>3</t>
  </si>
  <si>
    <t>囲障擁壁</t>
  </si>
  <si>
    <t>4</t>
  </si>
  <si>
    <t>雑工作物</t>
  </si>
  <si>
    <t>5</t>
  </si>
  <si>
    <t>植栽</t>
  </si>
  <si>
    <t>C</t>
  </si>
  <si>
    <t>解体工事</t>
  </si>
  <si>
    <t>C-1</t>
  </si>
  <si>
    <t>外構解体</t>
  </si>
  <si>
    <t>工　 事　 費　 見　 積　 内　 訳　 書</t>
  </si>
  <si>
    <t>工事名　：　</t>
  </si>
  <si>
    <t>千種地区コミュニティセンター新築工事（建築工事）</t>
  </si>
  <si>
    <t>住　　　　　　所　：</t>
  </si>
  <si>
    <t>商号又は名称　：</t>
  </si>
  <si>
    <t>代　表　者　名　：</t>
  </si>
  <si>
    <t>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</si>
</sst>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.00_ "/>
    <numFmt numFmtId="180" formatCode="#,##0.000_ "/>
    <numFmt numFmtId="181" formatCode="0.0"/>
    <numFmt numFmtId="182" formatCode="0.00_ "/>
    <numFmt numFmtId="183" formatCode="#,##0;&quot;▲ &quot;#,##0"/>
    <numFmt numFmtId="184" formatCode="###,###"/>
    <numFmt numFmtId="185" formatCode="#,##0_);[Red]\(#,##0\)"/>
  </numFmts>
  <fonts count="47">
    <font>
      <sz val="10"/>
      <name val="ＭＳ 明朝"/>
      <family val="1"/>
    </font>
    <font>
      <b/>
      <u val="single"/>
      <sz val="20"/>
      <name val="ＭＳ 明朝"/>
      <family val="1"/>
    </font>
    <font>
      <sz val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FA 明朝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4"/>
      <name val="ＭＳ 明朝"/>
      <family val="1"/>
    </font>
    <font>
      <b/>
      <sz val="18"/>
      <name val="ＭＳ Ｐ明朝"/>
      <family val="1"/>
    </font>
    <font>
      <sz val="6"/>
      <name val="ＭＳ 明朝"/>
      <family val="1"/>
    </font>
    <font>
      <sz val="24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b/>
      <sz val="8"/>
      <name val="ＭＳ 明朝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 applyBorder="0" applyAlignment="0">
      <protection/>
    </xf>
    <xf numFmtId="0" fontId="26" fillId="0" borderId="0">
      <alignment horizontal="left"/>
      <protection/>
    </xf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0" fontId="28" fillId="0" borderId="0">
      <alignment/>
      <protection/>
    </xf>
    <xf numFmtId="4" fontId="26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184" fontId="31" fillId="0" borderId="0">
      <alignment vertical="center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5" borderId="3" applyNumberFormat="0" applyAlignment="0" applyProtection="0"/>
    <xf numFmtId="0" fontId="8" fillId="15" borderId="3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4" fillId="2" borderId="0">
      <alignment horizontal="right" vertical="top"/>
      <protection/>
    </xf>
    <xf numFmtId="0" fontId="12" fillId="2" borderId="6" applyNumberFormat="0" applyAlignment="0" applyProtection="0"/>
    <xf numFmtId="0" fontId="12" fillId="2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181" fontId="35" fillId="2" borderId="12">
      <alignment horizontal="right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6" applyNumberFormat="0" applyAlignment="0" applyProtection="0"/>
    <xf numFmtId="0" fontId="20" fillId="3" borderId="6" applyNumberFormat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45" fillId="0" borderId="0">
      <alignment vertical="center"/>
      <protection/>
    </xf>
    <xf numFmtId="0" fontId="0" fillId="0" borderId="0" applyNumberFormat="0" applyFont="0" applyBorder="0" applyProtection="0">
      <alignment horizontal="center" vertical="center"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3" fillId="0" borderId="0" applyNumberFormat="0" applyFill="0" applyBorder="0" applyAlignment="0" applyProtection="0"/>
    <xf numFmtId="0" fontId="38" fillId="0" borderId="0">
      <alignment/>
      <protection/>
    </xf>
    <xf numFmtId="185" fontId="39" fillId="0" borderId="0" applyFont="0" applyBorder="0" applyAlignment="0">
      <protection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17" borderId="13" xfId="0" applyFill="1" applyBorder="1" applyAlignment="1">
      <alignment/>
    </xf>
    <xf numFmtId="0" fontId="0" fillId="0" borderId="0" xfId="0" applyAlignment="1" quotePrefix="1">
      <alignment horizontal="left"/>
    </xf>
    <xf numFmtId="0" fontId="0" fillId="0" borderId="13" xfId="0" applyBorder="1" applyAlignment="1" applyProtection="1" quotePrefix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/>
      <protection hidden="1"/>
    </xf>
    <xf numFmtId="0" fontId="0" fillId="18" borderId="14" xfId="0" applyFont="1" applyFill="1" applyBorder="1" applyAlignment="1" quotePrefix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177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76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19" xfId="0" applyBorder="1" applyAlignment="1" applyProtection="1">
      <alignment shrinkToFit="1"/>
      <protection locked="0"/>
    </xf>
    <xf numFmtId="177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176" fontId="0" fillId="17" borderId="20" xfId="0" applyNumberFormat="1" applyFill="1" applyBorder="1" applyAlignment="1" applyProtection="1">
      <alignment/>
      <protection hidden="1"/>
    </xf>
    <xf numFmtId="176" fontId="0" fillId="17" borderId="19" xfId="0" applyNumberFormat="1" applyFill="1" applyBorder="1" applyAlignment="1" applyProtection="1">
      <alignment horizontal="right"/>
      <protection locked="0"/>
    </xf>
    <xf numFmtId="176" fontId="0" fillId="4" borderId="13" xfId="0" applyNumberFormat="1" applyFill="1" applyBorder="1" applyAlignment="1" applyProtection="1">
      <alignment/>
      <protection hidden="1"/>
    </xf>
    <xf numFmtId="0" fontId="0" fillId="0" borderId="21" xfId="0" applyBorder="1" applyAlignment="1" applyProtection="1">
      <alignment shrinkToFit="1"/>
      <protection locked="0"/>
    </xf>
    <xf numFmtId="0" fontId="0" fillId="0" borderId="22" xfId="0" applyBorder="1" applyAlignment="1" applyProtection="1">
      <alignment shrinkToFit="1"/>
      <protection locked="0"/>
    </xf>
    <xf numFmtId="177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176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left" shrinkToFit="1"/>
      <protection locked="0"/>
    </xf>
    <xf numFmtId="0" fontId="0" fillId="0" borderId="20" xfId="0" applyBorder="1" applyAlignment="1" applyProtection="1">
      <alignment shrinkToFit="1"/>
      <protection locked="0"/>
    </xf>
    <xf numFmtId="177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176" fontId="0" fillId="17" borderId="20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shrinkToFit="1"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17" borderId="19" xfId="0" applyNumberForma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49" fontId="0" fillId="0" borderId="24" xfId="0" applyNumberFormat="1" applyBorder="1" applyAlignment="1" applyProtection="1">
      <alignment horizontal="centerContinuous"/>
      <protection locked="0"/>
    </xf>
    <xf numFmtId="0" fontId="0" fillId="17" borderId="25" xfId="0" applyFill="1" applyBorder="1" applyAlignment="1" applyProtection="1">
      <alignment horizontal="centerContinuous"/>
      <protection hidden="1"/>
    </xf>
    <xf numFmtId="0" fontId="0" fillId="0" borderId="26" xfId="0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17" borderId="26" xfId="0" applyNumberFormat="1" applyFill="1" applyBorder="1" applyAlignment="1" applyProtection="1">
      <alignment/>
      <protection hidden="1"/>
    </xf>
    <xf numFmtId="176" fontId="0" fillId="17" borderId="27" xfId="0" applyNumberFormat="1" applyFill="1" applyBorder="1" applyAlignment="1" applyProtection="1">
      <alignment/>
      <protection hidden="1"/>
    </xf>
    <xf numFmtId="0" fontId="0" fillId="4" borderId="13" xfId="0" applyFill="1" applyBorder="1" applyAlignment="1">
      <alignment/>
    </xf>
    <xf numFmtId="0" fontId="0" fillId="0" borderId="0" xfId="0" applyAlignment="1">
      <alignment horizontal="centerContinuous"/>
    </xf>
    <xf numFmtId="0" fontId="0" fillId="17" borderId="0" xfId="0" applyFill="1" applyAlignment="1" applyProtection="1">
      <alignment horizontal="centerContinuous"/>
      <protection hidden="1"/>
    </xf>
    <xf numFmtId="176" fontId="0" fillId="0" borderId="0" xfId="0" applyNumberFormat="1" applyAlignment="1">
      <alignment horizontal="centerContinuous"/>
    </xf>
    <xf numFmtId="176" fontId="0" fillId="17" borderId="0" xfId="0" applyNumberFormat="1" applyFill="1" applyAlignment="1" applyProtection="1">
      <alignment horizontal="right"/>
      <protection hidden="1"/>
    </xf>
    <xf numFmtId="176" fontId="0" fillId="4" borderId="13" xfId="0" applyNumberForma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78" fontId="0" fillId="18" borderId="13" xfId="0" applyNumberFormat="1" applyFill="1" applyBorder="1" applyAlignment="1">
      <alignment horizontal="center"/>
    </xf>
    <xf numFmtId="0" fontId="0" fillId="16" borderId="0" xfId="0" applyFill="1" applyAlignment="1" applyProtection="1">
      <alignment/>
      <protection hidden="1"/>
    </xf>
    <xf numFmtId="0" fontId="2" fillId="19" borderId="13" xfId="0" applyFont="1" applyFill="1" applyBorder="1" applyAlignment="1">
      <alignment/>
    </xf>
    <xf numFmtId="0" fontId="2" fillId="8" borderId="0" xfId="0" applyFont="1" applyFill="1" applyAlignment="1">
      <alignment/>
    </xf>
    <xf numFmtId="0" fontId="2" fillId="0" borderId="28" xfId="0" applyFont="1" applyBorder="1" applyAlignment="1" applyProtection="1">
      <alignment horizontal="center"/>
      <protection locked="0"/>
    </xf>
    <xf numFmtId="0" fontId="0" fillId="0" borderId="0" xfId="0" applyAlignment="1" quotePrefix="1">
      <alignment horizontal="left" shrinkToFit="1"/>
    </xf>
    <xf numFmtId="0" fontId="0" fillId="0" borderId="0" xfId="0" applyAlignment="1">
      <alignment shrinkToFit="1"/>
    </xf>
    <xf numFmtId="0" fontId="0" fillId="18" borderId="29" xfId="0" applyFont="1" applyFill="1" applyBorder="1" applyAlignment="1" quotePrefix="1">
      <alignment horizontal="center" vertical="center"/>
    </xf>
    <xf numFmtId="176" fontId="0" fillId="8" borderId="13" xfId="0" applyNumberFormat="1" applyFill="1" applyBorder="1" applyAlignment="1" applyProtection="1">
      <alignment/>
      <protection hidden="1"/>
    </xf>
    <xf numFmtId="176" fontId="0" fillId="16" borderId="13" xfId="0" applyNumberFormat="1" applyFill="1" applyBorder="1" applyAlignment="1" applyProtection="1">
      <alignment/>
      <protection hidden="1"/>
    </xf>
    <xf numFmtId="0" fontId="2" fillId="20" borderId="3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2" fillId="21" borderId="28" xfId="0" applyNumberFormat="1" applyFont="1" applyFill="1" applyBorder="1" applyAlignment="1" applyProtection="1">
      <alignment/>
      <protection hidden="1"/>
    </xf>
    <xf numFmtId="176" fontId="2" fillId="0" borderId="31" xfId="0" applyNumberFormat="1" applyFont="1" applyBorder="1" applyAlignment="1" applyProtection="1">
      <alignment horizontal="right"/>
      <protection locked="0"/>
    </xf>
    <xf numFmtId="176" fontId="2" fillId="21" borderId="32" xfId="0" applyNumberFormat="1" applyFont="1" applyFill="1" applyBorder="1" applyAlignment="1" applyProtection="1">
      <alignment/>
      <protection hidden="1"/>
    </xf>
    <xf numFmtId="178" fontId="2" fillId="0" borderId="31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36" xfId="0" applyBorder="1" applyAlignment="1" applyProtection="1">
      <alignment shrinkToFit="1"/>
      <protection locked="0"/>
    </xf>
    <xf numFmtId="0" fontId="0" fillId="0" borderId="37" xfId="0" applyBorder="1" applyAlignment="1" applyProtection="1">
      <alignment shrinkToFit="1"/>
      <protection locked="0"/>
    </xf>
    <xf numFmtId="0" fontId="0" fillId="0" borderId="38" xfId="0" applyBorder="1" applyAlignment="1" applyProtection="1">
      <alignment shrinkToFit="1"/>
      <protection locked="0"/>
    </xf>
    <xf numFmtId="0" fontId="0" fillId="0" borderId="0" xfId="0" applyBorder="1" applyAlignment="1" applyProtection="1" quotePrefix="1">
      <alignment horizontal="left"/>
      <protection locked="0"/>
    </xf>
    <xf numFmtId="0" fontId="0" fillId="0" borderId="25" xfId="0" applyFill="1" applyBorder="1" applyAlignment="1" applyProtection="1">
      <alignment horizontal="left"/>
      <protection hidden="1"/>
    </xf>
    <xf numFmtId="49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19" xfId="0" applyFill="1" applyBorder="1" applyAlignment="1" applyProtection="1">
      <alignment shrinkToFit="1"/>
      <protection locked="0"/>
    </xf>
    <xf numFmtId="177" fontId="0" fillId="0" borderId="19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 shrinkToFit="1"/>
      <protection locked="0"/>
    </xf>
    <xf numFmtId="0" fontId="0" fillId="0" borderId="23" xfId="0" applyFill="1" applyBorder="1" applyAlignment="1" applyProtection="1">
      <alignment horizontal="center" shrinkToFi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176" fontId="0" fillId="0" borderId="19" xfId="0" applyNumberFormat="1" applyFill="1" applyBorder="1" applyAlignment="1" applyProtection="1">
      <alignment/>
      <protection hidden="1"/>
    </xf>
    <xf numFmtId="176" fontId="0" fillId="0" borderId="20" xfId="0" applyNumberFormat="1" applyFill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shrinkToFit="1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shrinkToFit="1"/>
      <protection locked="0"/>
    </xf>
    <xf numFmtId="0" fontId="0" fillId="0" borderId="22" xfId="0" applyFill="1" applyBorder="1" applyAlignment="1" applyProtection="1">
      <alignment shrinkToFit="1"/>
      <protection locked="0"/>
    </xf>
    <xf numFmtId="177" fontId="0" fillId="0" borderId="22" xfId="0" applyNumberFormat="1" applyFill="1" applyBorder="1" applyAlignment="1" applyProtection="1">
      <alignment/>
      <protection locked="0"/>
    </xf>
    <xf numFmtId="49" fontId="0" fillId="0" borderId="35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shrinkToFit="1"/>
      <protection locked="0"/>
    </xf>
    <xf numFmtId="177" fontId="0" fillId="0" borderId="20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0" borderId="23" xfId="0" applyFill="1" applyBorder="1" applyAlignment="1" applyProtection="1">
      <alignment horizontal="left" shrinkToFi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176" fontId="0" fillId="0" borderId="19" xfId="0" applyNumberFormat="1" applyFill="1" applyBorder="1" applyAlignment="1" applyProtection="1">
      <alignment horizontal="right"/>
      <protection locked="0"/>
    </xf>
    <xf numFmtId="0" fontId="0" fillId="0" borderId="36" xfId="0" applyFill="1" applyBorder="1" applyAlignment="1" applyProtection="1">
      <alignment shrinkToFit="1"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 horizontal="centerContinuous"/>
      <protection locked="0"/>
    </xf>
    <xf numFmtId="0" fontId="0" fillId="0" borderId="26" xfId="0" applyFill="1" applyBorder="1" applyAlignment="1" applyProtection="1">
      <alignment/>
      <protection locked="0"/>
    </xf>
    <xf numFmtId="176" fontId="0" fillId="0" borderId="26" xfId="0" applyNumberFormat="1" applyFill="1" applyBorder="1" applyAlignment="1" applyProtection="1">
      <alignment/>
      <protection locked="0"/>
    </xf>
    <xf numFmtId="176" fontId="0" fillId="0" borderId="26" xfId="0" applyNumberFormat="1" applyFill="1" applyBorder="1" applyAlignment="1" applyProtection="1">
      <alignment/>
      <protection hidden="1"/>
    </xf>
    <xf numFmtId="176" fontId="0" fillId="0" borderId="27" xfId="0" applyNumberFormat="1" applyFill="1" applyBorder="1" applyAlignment="1" applyProtection="1">
      <alignment/>
      <protection hidden="1"/>
    </xf>
    <xf numFmtId="0" fontId="0" fillId="0" borderId="0" xfId="0" applyFill="1" applyAlignment="1">
      <alignment horizontal="centerContinuous"/>
    </xf>
    <xf numFmtId="0" fontId="0" fillId="0" borderId="0" xfId="0" applyFill="1" applyAlignment="1" applyProtection="1">
      <alignment horizontal="centerContinuous"/>
      <protection hidden="1"/>
    </xf>
    <xf numFmtId="176" fontId="0" fillId="0" borderId="0" xfId="0" applyNumberFormat="1" applyFill="1" applyAlignment="1">
      <alignment horizontal="centerContinuous"/>
    </xf>
    <xf numFmtId="176" fontId="0" fillId="0" borderId="0" xfId="0" applyNumberFormat="1" applyFill="1" applyAlignment="1" applyProtection="1">
      <alignment horizontal="right"/>
      <protection hidden="1"/>
    </xf>
    <xf numFmtId="49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shrinkToFit="1"/>
      <protection locked="0"/>
    </xf>
    <xf numFmtId="0" fontId="0" fillId="0" borderId="17" xfId="0" applyFill="1" applyBorder="1" applyAlignment="1" applyProtection="1">
      <alignment shrinkToFit="1"/>
      <protection locked="0"/>
    </xf>
    <xf numFmtId="177" fontId="0" fillId="0" borderId="17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shrinkToFit="1"/>
      <protection locked="0"/>
    </xf>
    <xf numFmtId="0" fontId="0" fillId="0" borderId="25" xfId="0" applyFill="1" applyBorder="1" applyAlignment="1" applyProtection="1">
      <alignment horizontal="centerContinuous"/>
      <protection hidden="1"/>
    </xf>
    <xf numFmtId="0" fontId="0" fillId="0" borderId="23" xfId="0" applyFill="1" applyBorder="1" applyAlignment="1" applyProtection="1" quotePrefix="1">
      <alignment horizontal="left" shrinkToFit="1"/>
      <protection locked="0"/>
    </xf>
    <xf numFmtId="0" fontId="0" fillId="0" borderId="19" xfId="0" applyFill="1" applyBorder="1" applyAlignment="1" applyProtection="1" quotePrefix="1">
      <alignment horizontal="left" shrinkToFit="1"/>
      <protection locked="0"/>
    </xf>
    <xf numFmtId="49" fontId="0" fillId="0" borderId="33" xfId="0" applyNumberFormat="1" applyFill="1" applyBorder="1" applyAlignment="1" applyProtection="1" quotePrefix="1">
      <alignment horizontal="center"/>
      <protection locked="0"/>
    </xf>
    <xf numFmtId="49" fontId="0" fillId="0" borderId="38" xfId="0" applyNumberFormat="1" applyFill="1" applyBorder="1" applyAlignment="1" applyProtection="1">
      <alignment shrinkToFit="1"/>
      <protection locked="0"/>
    </xf>
    <xf numFmtId="0" fontId="45" fillId="0" borderId="0" xfId="121">
      <alignment vertical="center"/>
      <protection/>
    </xf>
    <xf numFmtId="0" fontId="43" fillId="0" borderId="0" xfId="121" applyFont="1" applyAlignment="1">
      <alignment horizontal="right" vertical="center"/>
      <protection/>
    </xf>
    <xf numFmtId="0" fontId="44" fillId="0" borderId="0" xfId="121" applyFont="1" applyAlignment="1">
      <alignment horizontal="right" vertical="center"/>
      <protection/>
    </xf>
    <xf numFmtId="0" fontId="45" fillId="20" borderId="2" xfId="121" applyFill="1" applyBorder="1" applyAlignment="1">
      <alignment horizontal="center" vertical="center"/>
      <protection/>
    </xf>
    <xf numFmtId="0" fontId="0" fillId="18" borderId="30" xfId="0" applyFont="1" applyFill="1" applyBorder="1" applyAlignment="1" quotePrefix="1">
      <alignment horizontal="center" vertical="center"/>
    </xf>
    <xf numFmtId="0" fontId="0" fillId="18" borderId="39" xfId="0" applyFont="1" applyFill="1" applyBorder="1" applyAlignment="1" quotePrefix="1">
      <alignment horizontal="center" vertical="center"/>
    </xf>
    <xf numFmtId="0" fontId="41" fillId="0" borderId="0" xfId="121" applyFont="1" applyAlignment="1">
      <alignment horizontal="center" vertical="center"/>
      <protection/>
    </xf>
    <xf numFmtId="0" fontId="43" fillId="0" borderId="0" xfId="121" applyFont="1" applyAlignment="1">
      <alignment horizontal="left" vertical="center"/>
      <protection/>
    </xf>
    <xf numFmtId="0" fontId="45" fillId="20" borderId="25" xfId="121" applyFill="1" applyBorder="1" applyAlignment="1">
      <alignment horizontal="center" vertical="center"/>
      <protection/>
    </xf>
    <xf numFmtId="0" fontId="45" fillId="20" borderId="2" xfId="121" applyFill="1" applyBorder="1" applyAlignment="1">
      <alignment horizontal="center" vertical="center"/>
      <protection/>
    </xf>
  </cellXfs>
  <cellStyles count="11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STYLE1" xfId="59"/>
    <cellStyle name="subhead" xfId="60"/>
    <cellStyle name="title" xfId="61"/>
    <cellStyle name="アクセント 1" xfId="62"/>
    <cellStyle name="アクセント 1 2" xfId="63"/>
    <cellStyle name="アクセント 2" xfId="64"/>
    <cellStyle name="アクセント 2 2" xfId="65"/>
    <cellStyle name="アクセント 3" xfId="66"/>
    <cellStyle name="アクセント 3 2" xfId="67"/>
    <cellStyle name="アクセント 4" xfId="68"/>
    <cellStyle name="アクセント 4 2" xfId="69"/>
    <cellStyle name="アクセント 5" xfId="70"/>
    <cellStyle name="アクセント 5 2" xfId="71"/>
    <cellStyle name="アクセント 6" xfId="72"/>
    <cellStyle name="アクセント 6 2" xfId="73"/>
    <cellStyle name="タイトル" xfId="74"/>
    <cellStyle name="タイトル 2" xfId="75"/>
    <cellStyle name="チェック セル" xfId="76"/>
    <cellStyle name="チェック セル 2" xfId="77"/>
    <cellStyle name="どちらでもない" xfId="78"/>
    <cellStyle name="どちらでもない 2" xfId="79"/>
    <cellStyle name="Percent" xfId="80"/>
    <cellStyle name="Hyperlink" xfId="81"/>
    <cellStyle name="メモ" xfId="82"/>
    <cellStyle name="メモ 2" xfId="83"/>
    <cellStyle name="メモ 3" xfId="84"/>
    <cellStyle name="リンク セル" xfId="85"/>
    <cellStyle name="リンク セル 2" xfId="86"/>
    <cellStyle name="悪い" xfId="87"/>
    <cellStyle name="悪い 2" xfId="88"/>
    <cellStyle name="会社名" xfId="89"/>
    <cellStyle name="計算" xfId="90"/>
    <cellStyle name="計算 2" xfId="91"/>
    <cellStyle name="警告文" xfId="92"/>
    <cellStyle name="警告文 2" xfId="93"/>
    <cellStyle name="Comma [0]" xfId="94"/>
    <cellStyle name="Comma" xfId="95"/>
    <cellStyle name="桁区切り 2" xfId="96"/>
    <cellStyle name="桁区切り 3" xfId="97"/>
    <cellStyle name="桁区切り 4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数量" xfId="111"/>
    <cellStyle name="説明文" xfId="112"/>
    <cellStyle name="説明文 2" xfId="113"/>
    <cellStyle name="Currency [0]" xfId="114"/>
    <cellStyle name="Currency" xfId="115"/>
    <cellStyle name="入力" xfId="116"/>
    <cellStyle name="入力 2" xfId="117"/>
    <cellStyle name="標準 2" xfId="118"/>
    <cellStyle name="標準 3" xfId="119"/>
    <cellStyle name="標準 4" xfId="120"/>
    <cellStyle name="標準 5" xfId="121"/>
    <cellStyle name="標準 6" xfId="122"/>
    <cellStyle name="標準 7" xfId="123"/>
    <cellStyle name="標準２" xfId="124"/>
    <cellStyle name="標準A" xfId="125"/>
    <cellStyle name="Followed Hyperlink" xfId="126"/>
    <cellStyle name="未定義" xfId="127"/>
    <cellStyle name="明細書" xfId="128"/>
    <cellStyle name="良い" xfId="129"/>
    <cellStyle name="良い 2" xfId="13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CC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OPEN&#65403;&#65392;&#65418;&#65438;&#65392;\&#26085;&#24314;&#65348;&#65345;&#65364;\H14\&#26412;&#27934;&#27810;&#28179;&#27969;&#20445;&#20840;\&#26412;&#12480;&#12512;&#65288;&#27704;&#30000;&#20225;&#30011;&#65289;\&#36605;&#20117;&#27810;&#12469;&#12531;&#12503;&#12523;\&#25968;&#37327;&#35336;&#31639;&#26360;\&#167;&#65297;&#65294;&#30722;&#38450;&#22303;&#24037;\1-1%20&#25496;&#21066;&#24037;&#12539;&#30427;&#22303;&#24037;\&#167;&#65297;&#30722;&#38450;&#22303;&#24037;&#25968;&#37327;&#38598;&#35336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C550J-2\&#36960;&#34276;&#12513;&#12540;&#12523;&#29992;\&#21463;&#20449;&#12487;&#12540;&#12479;\&#21442;&#32771;&#36039;&#26009;\lamail\TMP\&#26412;&#20307;&#35336;&#3163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8989;&#30000;&#20303;&#23429;&#27231;&#26800;&#35373;&#35336;&#26360;H21.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C550J-2\&#36960;&#34276;&#12513;&#12540;&#12523;&#29992;\35&#26399;\34-109%20&#26623;&#27810;\&#24037;&#20107;&#29992;&#36947;&#36335;\&#36947;&#36335;&#25968;&#37327;&#35336;&#31639;&#26360;\3&#21495;&#24202;&#22266;&#2403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18&#30000;&#21475;&#12288;12.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y%20Documents\&#22793;&#26356;&#32076;&#3602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\&#22320;&#22495;\&#20018;&#21407;\&#26354;&#32218;&#38263;\PU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&#26087;PC&#12487;&#12540;&#12479;\D&#12489;&#12521;&#12452;&#12502;&#12395;&#12354;&#12387;&#12383;&#12418;&#12398;\H28&#24180;&#24230;&#24037;&#20107;&#38306;&#20418;\09_&#33776;&#37326;&#30010;&#28040;&#38450;&#26412;&#37096;&#12539;&#28040;&#38450;&#32626;&#22806;&#37096;&#25913;&#20462;&#24037;&#20107;\&#33776;&#37326;&#30010;&#28040;&#38450;&#26412;&#37096;&#12539;&#28040;&#38450;&#32626;&#20206;&#35373;&#24193;&#33294;&#12522;&#12540;&#12473;\&#35373;&#35336;&#22259;&#26360;\20140930&#26368;&#32066;&#29256;\&#35373;&#35336;&#26360;\&#38651;&#27671;&#26681;&#25312;\2&#65289;&#33776;&#37326;&#35079;&#21512;&#21336;&#20385;(20140921&#20462;&#27491;&#29256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C550J-2\&#36960;&#34276;&#12513;&#12540;&#12523;&#29992;\H14\&#28369;&#24029;&#24202;&#22266;&#24037;\&#25968;&#37327;&#35336;&#31639;\&#167;1&#30722;&#38450;&#22303;&#24037;&#25968;&#37327;&#35336;&#31639;&#26360;\&#167;1&#30722;&#38450;&#22303;&#24037;&#25968;&#37327;&#35336;&#31639;&#2636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k050184\&#25972;&#20633;&#65298;&#20849;&#26377;&#12501;&#12457;&#12523;&#12480;\Documents%20and%20Settings\m941179\&#12487;&#12473;&#12463;&#12488;&#12483;&#12503;\&#27096;&#24335;\&#20132;&#36890;&#35480;&#23566;&#36027;&#31639;&#20986;&#12471;&#12540;&#12488;&#65288;&#22235;&#26085;&#24066;&#12469;&#12531;&#12503;&#12523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6400TX\MO&#12489;&#12521;&#12452;&#12502;\34-107&#22825;&#19978;&#21336;&#22865;\&#31903;&#27810;\&#35336;&#30011;&#22259;&#65381;&#35336;&#31639;&#26360;\&#20840;&#20307;&#35336;&#31639;&#26360;\&#20840;&#20307;&#25968;&#37327;\3&#21495;&#24202;&#22266;&#240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Users\syokuin\Documents\&#21942;&#32341;&#38306;&#20418;\&#12467;&#12511;&#12517;&#12491;&#12486;&#12451;&#65318;&#65325;&#32202;&#24613;&#21106;&#36796;&#25918;&#36865;&#35373;&#20633;&#25972;&#20633;&#24037;&#20107;\&#35373;&#3533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&#26087;PC&#12487;&#12540;&#12479;\D&#12489;&#12521;&#12452;&#12502;&#12395;&#12354;&#12387;&#12383;&#12418;&#12398;\H28&#24180;&#24230;&#24037;&#20107;&#38306;&#20418;\09_&#33776;&#37326;&#30010;&#28040;&#38450;&#26412;&#37096;&#12539;&#28040;&#38450;&#32626;&#22806;&#37096;&#25913;&#20462;&#24037;&#20107;\&#31309;&#31639;&#36039;&#26009;\&#38651;&#27671;&#35079;&#21512;&#21336;&#20385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Book&#6529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456;&#12463;&#12475;&#12523;&#12487;&#12540;&#12479;&#12540;\&#22235;&#26085;&#24066;&#24066;\2008&#23470;&#30000;&#24314;&#31689;&#35373;&#35336;\2006\2006-2%20&#24029;&#23798;&#26085;&#27704;&#23567;&#23398;&#26657;&#32102;&#39135;&#23460;&#25913;&#20462;\&#65396;&#65400;&#65406;&#65433;&#65411;&#65438;&#65392;&#65408;\2002\15-%20&#22235;&#21830;%20&#21463;&#22793;&#38651;&#25913;&#20462;\&#35373;&#35336;&#35336;&#31639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H16&#31435;&#23665;&#27211;&#24037;&#20107;&#12487;&#12540;&#12479;\080&#25968;&#37327;\&#31435;&#23665;&#27211;&#25968;&#37327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&#24037;&#20107;&#38306;&#20418;\&#22269;&#35036;&#36890;&#24120;&#30722;&#38450;&#24037;&#20107;&#65288;&#28179;&#27969;&#20445;&#20840;&#65289;\&#24179;&#25104;&#65297;&#65302;&#12288;&#28271;&#23665;&#30722;&#38450;\&#25968;&#37327;&#32207;&#25324;(2&#24037;&#21306;03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CICLAN\KENKYU1\Data\&#26989;&#21209;\&#25968;&#37327;&#31639;&#20986;&#35201;&#38936;\&#30690;&#26495;&#20462;&#2749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-5200t5\fmv5200_mo\35-1107&#37111;&#27810;&#35443;&#32048;\3&#21495;&#24202;&#22266;&#24037;\3&#21495;&#24202;&#22266;&#240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砂防土工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主立積"/>
      <sheetName val="主型 (1)"/>
      <sheetName val="主型 (2)"/>
      <sheetName val="主型 (3)"/>
      <sheetName val="主間仕切"/>
      <sheetName val="副立積"/>
      <sheetName val="副型枠"/>
      <sheetName val="副間仕切"/>
      <sheetName val="止水板"/>
      <sheetName val="主水通・水抜"/>
      <sheetName val="副水通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明細(根)"/>
      <sheetName val="目1"/>
      <sheetName val="一式"/>
      <sheetName val="一式 (建築)"/>
      <sheetName val="目2"/>
      <sheetName val="代価"/>
      <sheetName val="目3"/>
      <sheetName val="比較"/>
      <sheetName val="目4"/>
      <sheetName val="基"/>
      <sheetName val="貫通"/>
      <sheetName val="搬入"/>
      <sheetName val="目5"/>
      <sheetName val="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U2"/>
      <sheetName val="IP.11内"/>
      <sheetName val="IP.12内"/>
      <sheetName val="IP.13外"/>
      <sheetName val="IP.14内"/>
      <sheetName val="IP15外"/>
      <sheetName val="IP1６内"/>
      <sheetName val="IP17外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配管・導入線"/>
      <sheetName val="複合単価"/>
      <sheetName val="代価表"/>
      <sheetName val="撤去移設"/>
      <sheetName val="受電設備比較表"/>
      <sheetName val="照明器具比較表 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砂防土工"/>
      <sheetName val="掘削工･盛土工集計"/>
      <sheetName val="床掘･盛"/>
      <sheetName val="垂掘･盛"/>
      <sheetName val="側掘･盛"/>
      <sheetName val="上掘･盛"/>
      <sheetName val="下掘･盛"/>
      <sheetName val="種子吹付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交通誘導員算出シート (設計書)"/>
      <sheetName val="交通誘導員算出シート (仕様書)"/>
      <sheetName val="資料"/>
    </sheetNames>
    <sheetDataSet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"/>
      <sheetName val="代価表"/>
      <sheetName val="単価算出調書"/>
      <sheetName val="（新）建築工事共通費積算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複合単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堤防道路土量左岸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幹線計算-1"/>
      <sheetName val="変圧器"/>
      <sheetName val="換気計算1"/>
      <sheetName val="換気計算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題 (6)"/>
      <sheetName val="表題 (7)"/>
      <sheetName val="取付護岸集計"/>
      <sheetName val="取付護岸計算"/>
      <sheetName val="護岸"/>
      <sheetName val="表題 (8)"/>
      <sheetName val="表題 (9)"/>
      <sheetName val="A1集計"/>
      <sheetName val="A1橋台土工図"/>
      <sheetName val="A1計算"/>
      <sheetName val="A2集計"/>
      <sheetName val="A2橋台土工図"/>
      <sheetName val="A2計算"/>
      <sheetName val="表題 (19)"/>
      <sheetName val="集計旧立山橋"/>
      <sheetName val="構造物撤去旧立山橋"/>
      <sheetName val="旧立山橋撤去"/>
      <sheetName val="表題 (10)"/>
      <sheetName val="表題 (11)"/>
      <sheetName val="道路集計"/>
      <sheetName val="土工"/>
      <sheetName val="町道取付土量計算"/>
      <sheetName val="表題 (12)"/>
      <sheetName val="法面集計"/>
      <sheetName val="堤防取付法面芝左右岸"/>
      <sheetName val="取付道路法面芝左右岸 "/>
      <sheetName val="表題 (13)"/>
      <sheetName val="舗装集計"/>
      <sheetName val="舗装 "/>
      <sheetName val="表題 (14)"/>
      <sheetName val="擁壁集計"/>
      <sheetName val="擁壁"/>
      <sheetName val="L型擁壁数量"/>
      <sheetName val="表題 (15)"/>
      <sheetName val="小型水路集計"/>
      <sheetName val="可変側溝"/>
      <sheetName val="排水延長"/>
      <sheetName val="表題 (16)"/>
      <sheetName val="防護柵集計"/>
      <sheetName val="防護延長"/>
      <sheetName val="表題 (17)"/>
      <sheetName val="道路付属集計"/>
      <sheetName val="道路付属延長"/>
      <sheetName val="表題 (18)"/>
      <sheetName val="構造物撤去集計"/>
      <sheetName val="構造物撤去"/>
      <sheetName val="ｺﾝｸﾘｰﾄ"/>
      <sheetName val="単位数量表紙"/>
      <sheetName val="側溝"/>
      <sheetName val="桝"/>
      <sheetName val="防護柵"/>
      <sheetName val="撤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挿入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照査結果（炭素）"/>
      <sheetName val="照査結果（ＲＣ）"/>
      <sheetName val="概算集計（炭素）"/>
      <sheetName val="概算集計（ＲＣ）"/>
      <sheetName val="表紙 "/>
      <sheetName val="郷路橋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型計"/>
      <sheetName val="型下"/>
      <sheetName val="型下(2)"/>
      <sheetName val="型上"/>
      <sheetName val="型上(2)"/>
      <sheetName val="型枠"/>
      <sheetName val="型枠 (2)"/>
      <sheetName val="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38"/>
  <sheetViews>
    <sheetView showGridLines="0" showZeros="0" zoomScale="90" zoomScaleNormal="90" zoomScalePageLayoutView="0" workbookViewId="0" topLeftCell="A1">
      <pane xSplit="5" ySplit="5" topLeftCell="F6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6" sqref="C6"/>
    </sheetView>
  </sheetViews>
  <sheetFormatPr defaultColWidth="0" defaultRowHeight="12.75"/>
  <cols>
    <col min="1" max="1" width="12.75390625" style="0" customWidth="1"/>
    <col min="2" max="2" width="5.25390625" style="0" bestFit="1" customWidth="1"/>
    <col min="3" max="3" width="13.25390625" style="0" bestFit="1" customWidth="1"/>
    <col min="4" max="4" width="9.125" style="65" customWidth="1"/>
    <col min="5" max="5" width="1.75390625" style="0" customWidth="1"/>
    <col min="6" max="6" width="5.00390625" style="0" customWidth="1"/>
    <col min="7" max="7" width="25.00390625" style="0" customWidth="1"/>
    <col min="8" max="8" width="28.75390625" style="0" customWidth="1"/>
    <col min="9" max="9" width="15.375" style="0" customWidth="1"/>
    <col min="10" max="10" width="5.00390625" style="0" bestFit="1" customWidth="1"/>
    <col min="11" max="11" width="17.625" style="0" customWidth="1"/>
    <col min="12" max="12" width="22.75390625" style="0" customWidth="1"/>
    <col min="13" max="13" width="26.75390625" style="0" customWidth="1"/>
    <col min="14" max="14" width="6.25390625" style="0" customWidth="1"/>
    <col min="15" max="15" width="9.125" style="0" hidden="1" customWidth="1"/>
    <col min="16" max="16" width="10.625" style="0" hidden="1" customWidth="1"/>
    <col min="17" max="25" width="9.125" style="0" hidden="1" customWidth="1"/>
    <col min="26" max="26" width="5.375" style="0" hidden="1" customWidth="1"/>
    <col min="27" max="16384" width="0" style="0" hidden="1" customWidth="1"/>
  </cols>
  <sheetData>
    <row r="1" spans="1:26" ht="12.75">
      <c r="A1" s="54" t="s">
        <v>2</v>
      </c>
      <c r="B1" s="1">
        <v>1</v>
      </c>
      <c r="Z1" t="e">
        <f>#REF!</f>
        <v>#REF!</v>
      </c>
    </row>
    <row r="2" spans="1:26" ht="12.75">
      <c r="A2" s="54" t="s">
        <v>3</v>
      </c>
      <c r="B2" s="2" t="e">
        <f>MAX(Z:Z)</f>
        <v>#REF!</v>
      </c>
      <c r="E2" s="3"/>
      <c r="F2" s="57" t="s">
        <v>15</v>
      </c>
      <c r="G2" s="4" t="s">
        <v>4</v>
      </c>
      <c r="I2" t="s">
        <v>5</v>
      </c>
      <c r="J2" s="5"/>
      <c r="K2" s="58">
        <f>IF(G7&lt;&gt;"",G7&amp;"計","")</f>
      </c>
      <c r="L2" s="60">
        <f>IF(M2&lt;&gt;0,IF(J2&gt;0,CHOOSE(INDEX(#REF!,N2),ROUNDDOWN(M2,1-(INDEX(#REF!,N2))),ROUND(M2,1-(INDEX(#REF!,N2))),ROUNDDOWN(M2,3-N2)),M2),0)</f>
        <v>0</v>
      </c>
      <c r="M2" s="61">
        <f>SUM(AA:AA)</f>
        <v>0</v>
      </c>
      <c r="N2" s="52">
        <f>IF(M2&gt;0,IF(LEN(TRUNC(M2))&gt;8,8,LEN(TRUNC(M2))),IF(M2&lt;0,IF(LEN(TRUNC(M2))-1&gt;8,8,LEN(TRUNC(M2)))-1,0))</f>
        <v>0</v>
      </c>
      <c r="Z2" t="e">
        <f>#REF!</f>
        <v>#REF!</v>
      </c>
    </row>
    <row r="3" spans="1:2" ht="12.75">
      <c r="A3" s="54" t="s">
        <v>6</v>
      </c>
      <c r="B3" s="2" t="e">
        <f>B2-B1+1</f>
        <v>#REF!</v>
      </c>
    </row>
    <row r="4" spans="2:6" ht="25.5" customHeight="1">
      <c r="B4" s="55"/>
      <c r="D4" s="66"/>
      <c r="F4" s="6" t="e">
        <f>IF(#REF!&lt;&gt;"",IF(#REF!&lt;&gt;1,#REF!,""),"")</f>
        <v>#REF!</v>
      </c>
    </row>
    <row r="5" spans="1:13" ht="30" customHeight="1">
      <c r="A5" s="62" t="s">
        <v>7</v>
      </c>
      <c r="B5" s="63" t="s">
        <v>8</v>
      </c>
      <c r="C5" s="64" t="s">
        <v>1</v>
      </c>
      <c r="D5" s="67" t="s">
        <v>16</v>
      </c>
      <c r="F5" s="141" t="s">
        <v>9</v>
      </c>
      <c r="G5" s="142"/>
      <c r="H5" s="7" t="s">
        <v>10</v>
      </c>
      <c r="I5" s="7" t="s">
        <v>11</v>
      </c>
      <c r="J5" s="8" t="s">
        <v>0</v>
      </c>
      <c r="K5" s="8" t="s">
        <v>12</v>
      </c>
      <c r="L5" s="7" t="s">
        <v>13</v>
      </c>
      <c r="M5" s="59" t="s">
        <v>14</v>
      </c>
    </row>
    <row r="6" spans="1:13" ht="15" customHeight="1">
      <c r="A6" s="71">
        <f>IF(C6&lt;&gt;"",IF(B6="見",IF(ISERROR(VLOOKUP(C6,#REF!,5,FALSE)),0,IF(B7&lt;&gt;"",VLOOKUP(C6,#REF!,9,FALSE),VLOOKUP(C6,#REF!,5,FALSE))),IF(B6="代",IF(ISERROR(VLOOKUP(C6,#REF!,5,FALSE)),0,VLOOKUP(C6,#REF!,5,FALSE)),IF(B6="標",IF(ISERROR(VLOOKUP(C6,#REF!,5,FALSE)),0,VLOOKUP(C6,#REF!,5,FALSE)),0))),0)</f>
        <v>0</v>
      </c>
      <c r="B6" s="56"/>
      <c r="C6" s="56"/>
      <c r="D6" s="68"/>
      <c r="E6" s="9"/>
      <c r="F6" s="76"/>
      <c r="G6" s="11"/>
      <c r="H6" s="12"/>
      <c r="I6" s="13"/>
      <c r="J6" s="14"/>
      <c r="K6" s="15"/>
      <c r="L6" s="15"/>
      <c r="M6" s="80"/>
    </row>
    <row r="7" spans="1:17" ht="15" customHeight="1">
      <c r="A7" s="73">
        <f>IF(OR(C7&lt;&gt;0,A6&gt;0),IF(P7&gt;0,CHOOSE(INDEX(#REF!,Q7),ROUNDDOWN(P7,1-(INDEX(#REF!,Q7))),ROUND(P7,1-(INDEX(#REF!,Q7))),ROUNDDOWN(P7,3-LEN(TRUNC(P7)))),IF(C7&lt;&gt;0,C7,A6)),0)</f>
        <v>0</v>
      </c>
      <c r="B7" s="74"/>
      <c r="C7" s="72"/>
      <c r="D7" s="69"/>
      <c r="E7" s="9"/>
      <c r="F7" s="77"/>
      <c r="G7" s="17"/>
      <c r="H7" s="18"/>
      <c r="I7" s="19"/>
      <c r="J7" s="20"/>
      <c r="K7" s="21">
        <f>IF(OR(I7="",I7="一式",J7="式"),0,IF(#REF!&lt;&gt;"",C7,A7))</f>
        <v>0</v>
      </c>
      <c r="L7" s="22">
        <f>IF(I7="",IF(B6&lt;&gt;"計",0,"("&amp;FIXED(C7,0)&amp;")"),IF(J7="式",IF(I7&lt;0,IF(#REF!&lt;&gt;"",C7,A7)*-1,IF(#REF!&lt;&gt;"",C7,A7)),IF(I7="一式",IF(#REF!&lt;&gt;"",C7,A7),ROUNDDOWN(I7*IF(#REF!&lt;&gt;"",C7,A7),0))))</f>
        <v>0</v>
      </c>
      <c r="M7" s="81"/>
      <c r="P7" s="23">
        <f>IF(OR(C7&lt;&gt;0,A6&gt;0),IF(OR(B7=100,B7+$B$4=0,AND(B7="",$B$4=100)),IF(AND(#REF!&gt;0,J7&lt;&gt;"式"),IF(C7&lt;&gt;0,C7,B6),0),IF(C7&lt;&gt;0,C7,A6)*IF(B7&gt;0,B7,$B$4)/100),0)</f>
        <v>0</v>
      </c>
      <c r="Q7" s="23">
        <f>IF(P7&lt;&gt;0,IF(LEN(TRUNC(P7))&gt;8,8,LEN(TRUNC(P7))),0)</f>
        <v>0</v>
      </c>
    </row>
    <row r="8" spans="1:13" ht="15" customHeight="1">
      <c r="A8" s="71">
        <f>IF(C8&lt;&gt;"",IF(B8="見",IF(ISERROR(VLOOKUP(C8,#REF!,5,FALSE)),0,IF(B9&lt;&gt;"",VLOOKUP(C8,#REF!,9,FALSE),VLOOKUP(C8,#REF!,5,FALSE))),IF(B8="代",IF(ISERROR(VLOOKUP(C8,#REF!,5,FALSE)),0,VLOOKUP(C8,#REF!,5,FALSE)),IF(B8="標",IF(ISERROR(VLOOKUP(C8,#REF!,5,FALSE)),0,VLOOKUP(C8,#REF!,5,FALSE)),0))),0)</f>
        <v>0</v>
      </c>
      <c r="B8" s="56"/>
      <c r="C8" s="56"/>
      <c r="D8" s="68"/>
      <c r="E8" s="9"/>
      <c r="F8" s="78"/>
      <c r="G8" s="24"/>
      <c r="H8" s="25"/>
      <c r="I8" s="26"/>
      <c r="J8" s="27"/>
      <c r="K8" s="28"/>
      <c r="L8" s="28"/>
      <c r="M8" s="82"/>
    </row>
    <row r="9" spans="1:17" ht="15" customHeight="1">
      <c r="A9" s="73">
        <f>IF(OR(C9&lt;&gt;0,A8&gt;0),IF(P9&gt;0,CHOOSE(INDEX(#REF!,Q9),ROUNDDOWN(P9,1-(INDEX(#REF!,Q9))),ROUND(P9,1-(INDEX(#REF!,Q9))),ROUNDDOWN(P9,3-LEN(TRUNC(P9)))),IF(C9&lt;&gt;0,C9,A8)),0)</f>
        <v>0</v>
      </c>
      <c r="B9" s="74"/>
      <c r="C9" s="75"/>
      <c r="D9" s="69"/>
      <c r="E9" s="9"/>
      <c r="F9" s="79"/>
      <c r="G9" s="29"/>
      <c r="H9" s="30"/>
      <c r="I9" s="31"/>
      <c r="J9" s="32"/>
      <c r="K9" s="21">
        <f>IF(OR(I9="",I9="一式",J9="式"),0,IF(#REF!&lt;&gt;"",C9,A9))</f>
        <v>0</v>
      </c>
      <c r="L9" s="33">
        <f>IF(I9="",IF(B8&lt;&gt;"計",0,"("&amp;FIXED(C9,0)&amp;")"),IF(J9="式",IF(I9&lt;0,IF(#REF!&lt;&gt;"",C9,A9)*-1,IF(#REF!&lt;&gt;"",C9,A9)),IF(I9="一式",IF(#REF!&lt;&gt;"",C9,A9),ROUNDDOWN(I9*IF(#REF!&lt;&gt;"",C9,A9),0))))</f>
        <v>0</v>
      </c>
      <c r="M9" s="83"/>
      <c r="P9" s="23">
        <f>IF(OR(C9&lt;&gt;0,A8&gt;0),IF(OR(B9=100,B9+$B$4=0,AND(B9="",$B$4=100)),IF(AND(#REF!&gt;0,J9&lt;&gt;"式"),IF(C9&lt;&gt;0,C9,B8),0),IF(C9&lt;&gt;0,C9,A8)*IF(B9&gt;0,B9,$B$4)/100),0)</f>
        <v>0</v>
      </c>
      <c r="Q9" s="23">
        <f>IF(P9&lt;&gt;0,IF(LEN(TRUNC(P9))&gt;8,8,LEN(TRUNC(P9))),0)</f>
        <v>0</v>
      </c>
    </row>
    <row r="10" spans="1:13" ht="15" customHeight="1">
      <c r="A10" s="71">
        <f>IF(C10&lt;&gt;"",IF(B10="見",IF(ISERROR(VLOOKUP(C10,#REF!,5,FALSE)),0,IF(B11&lt;&gt;"",VLOOKUP(C10,#REF!,9,FALSE),VLOOKUP(C10,#REF!,5,FALSE))),IF(B10="代",IF(ISERROR(VLOOKUP(C10,#REF!,5,FALSE)),0,VLOOKUP(C10,#REF!,5,FALSE)),IF(B10="標",IF(ISERROR(VLOOKUP(C10,#REF!,5,FALSE)),0,VLOOKUP(C10,#REF!,5,FALSE)),0))),0)</f>
        <v>0</v>
      </c>
      <c r="B10" s="56"/>
      <c r="C10" s="56"/>
      <c r="D10" s="68"/>
      <c r="E10" s="9"/>
      <c r="F10" s="77"/>
      <c r="G10" s="34"/>
      <c r="H10" s="18"/>
      <c r="I10" s="19"/>
      <c r="J10" s="27"/>
      <c r="K10" s="35"/>
      <c r="L10" s="35"/>
      <c r="M10" s="82"/>
    </row>
    <row r="11" spans="1:17" ht="15" customHeight="1">
      <c r="A11" s="73">
        <f>IF(OR(C11&lt;&gt;0,A10&gt;0),IF(P11&gt;0,CHOOSE(INDEX(#REF!,Q11),ROUNDDOWN(P11,1-(INDEX(#REF!,Q11))),ROUND(P11,1-(INDEX(#REF!,Q11))),ROUNDDOWN(P11,3-LEN(TRUNC(P11)))),IF(C11&lt;&gt;0,C11,A10)),0)</f>
        <v>0</v>
      </c>
      <c r="B11" s="74"/>
      <c r="C11" s="75"/>
      <c r="D11" s="69"/>
      <c r="E11" s="9"/>
      <c r="F11" s="77"/>
      <c r="G11" s="17"/>
      <c r="H11" s="18"/>
      <c r="I11" s="19"/>
      <c r="J11" s="32"/>
      <c r="K11" s="36">
        <f>IF(OR(I11="",I11="一式",J11="式"),0,IF(#REF!&lt;&gt;"",C11,A11))</f>
        <v>0</v>
      </c>
      <c r="L11" s="22">
        <f>IF(I11="",IF(B10&lt;&gt;"計",0,"("&amp;FIXED(C11,0)&amp;")"),IF(J11="式",IF(I11&lt;0,IF(#REF!&lt;&gt;"",C11,A11)*-1,IF(#REF!&lt;&gt;"",C11,A11)),IF(I11="一式",IF(#REF!&lt;&gt;"",C11,A11),ROUNDDOWN(I11*IF(#REF!&lt;&gt;"",C11,A11),0))))</f>
        <v>0</v>
      </c>
      <c r="M11" s="83"/>
      <c r="P11" s="23">
        <f>IF(OR(C11&lt;&gt;0,A10&gt;0),IF(OR(B11=100,B11+$B$4=0,AND(B11="",$B$4=100)),IF(AND(#REF!&gt;0,J11&lt;&gt;"式"),IF(C11&lt;&gt;0,C11,B10),0),IF(C11&lt;&gt;0,C11,A10)*IF(B11&gt;0,B11,$B$4)/100),0)</f>
        <v>0</v>
      </c>
      <c r="Q11" s="23">
        <f>IF(P11&lt;&gt;0,IF(LEN(TRUNC(P11))&gt;8,8,LEN(TRUNC(P11))),0)</f>
        <v>0</v>
      </c>
    </row>
    <row r="12" spans="1:13" ht="15" customHeight="1">
      <c r="A12" s="71">
        <f>IF(C12&lt;&gt;"",IF(B12="見",IF(ISERROR(VLOOKUP(C12,#REF!,5,FALSE)),0,IF(B13&lt;&gt;"",VLOOKUP(C12,#REF!,9,FALSE),VLOOKUP(C12,#REF!,5,FALSE))),IF(B12="代",IF(ISERROR(VLOOKUP(C12,#REF!,5,FALSE)),0,VLOOKUP(C12,#REF!,5,FALSE)),IF(B12="標",IF(ISERROR(VLOOKUP(C12,#REF!,5,FALSE)),0,VLOOKUP(C12,#REF!,5,FALSE)),0))),0)</f>
        <v>0</v>
      </c>
      <c r="B12" s="56"/>
      <c r="C12" s="56"/>
      <c r="D12" s="68"/>
      <c r="E12" s="9"/>
      <c r="F12" s="78"/>
      <c r="G12" s="24"/>
      <c r="H12" s="25"/>
      <c r="I12" s="26"/>
      <c r="J12" s="27"/>
      <c r="K12" s="28"/>
      <c r="L12" s="28"/>
      <c r="M12" s="82"/>
    </row>
    <row r="13" spans="1:17" ht="15" customHeight="1">
      <c r="A13" s="73">
        <f>IF(OR(C13&lt;&gt;0,A12&gt;0),IF(P13&gt;0,CHOOSE(INDEX(#REF!,Q13),ROUNDDOWN(P13,1-(INDEX(#REF!,Q13))),ROUND(P13,1-(INDEX(#REF!,Q13))),ROUNDDOWN(P13,3-LEN(TRUNC(P13)))),IF(C13&lt;&gt;0,C13,A12)),0)</f>
        <v>0</v>
      </c>
      <c r="B13" s="74"/>
      <c r="C13" s="75"/>
      <c r="D13" s="69"/>
      <c r="E13" s="9"/>
      <c r="F13" s="79"/>
      <c r="G13" s="29"/>
      <c r="H13" s="30"/>
      <c r="I13" s="31"/>
      <c r="J13" s="32"/>
      <c r="K13" s="21">
        <f>IF(OR(I13="",I13="一式",J13="式"),0,IF(#REF!&lt;&gt;"",C13,A13))</f>
        <v>0</v>
      </c>
      <c r="L13" s="33">
        <f>IF(I13="",IF(B12&lt;&gt;"計",0,"("&amp;FIXED(C13,0)&amp;")"),IF(J13="式",IF(I13&lt;0,IF(#REF!&lt;&gt;"",C13,A13)*-1,IF(#REF!&lt;&gt;"",C13,A13)),IF(I13="一式",IF(#REF!&lt;&gt;"",C13,A13),ROUNDDOWN(I13*IF(#REF!&lt;&gt;"",C13,A13),0))))</f>
        <v>0</v>
      </c>
      <c r="M13" s="83"/>
      <c r="P13" s="23">
        <f>IF(OR(C13&lt;&gt;0,A12&gt;0),IF(OR(B13=100,B13+$B$4=0,AND(B13="",$B$4=100)),IF(AND(#REF!&gt;0,J13&lt;&gt;"式"),IF(C13&lt;&gt;0,C13,B12),0),IF(C13&lt;&gt;0,C13,A12)*IF(B13&gt;0,B13,$B$4)/100),0)</f>
        <v>0</v>
      </c>
      <c r="Q13" s="23">
        <f>IF(P13&lt;&gt;0,IF(LEN(TRUNC(P13))&gt;8,8,LEN(TRUNC(P13))),0)</f>
        <v>0</v>
      </c>
    </row>
    <row r="14" spans="1:13" ht="15" customHeight="1">
      <c r="A14" s="71">
        <f>IF(C14&lt;&gt;"",IF(B14="見",IF(ISERROR(VLOOKUP(C14,#REF!,5,FALSE)),0,IF(B15&lt;&gt;"",VLOOKUP(C14,#REF!,9,FALSE),VLOOKUP(C14,#REF!,5,FALSE))),IF(B14="代",IF(ISERROR(VLOOKUP(C14,#REF!,5,FALSE)),0,VLOOKUP(C14,#REF!,5,FALSE)),IF(B14="標",IF(ISERROR(VLOOKUP(C14,#REF!,5,FALSE)),0,VLOOKUP(C14,#REF!,5,FALSE)),0))),0)</f>
        <v>0</v>
      </c>
      <c r="B14" s="56"/>
      <c r="C14" s="56"/>
      <c r="D14" s="68"/>
      <c r="E14" s="9"/>
      <c r="F14" s="77"/>
      <c r="G14" s="34"/>
      <c r="H14" s="18"/>
      <c r="I14" s="19"/>
      <c r="J14" s="27"/>
      <c r="K14" s="35"/>
      <c r="L14" s="28"/>
      <c r="M14" s="82"/>
    </row>
    <row r="15" spans="1:17" ht="15" customHeight="1">
      <c r="A15" s="73">
        <f>IF(OR(C15&lt;&gt;0,A14&gt;0),IF(P15&gt;0,CHOOSE(INDEX(#REF!,Q15),ROUNDDOWN(P15,1-(INDEX(#REF!,Q15))),ROUND(P15,1-(INDEX(#REF!,Q15))),ROUNDDOWN(P15,3-LEN(TRUNC(P15)))),IF(C15&lt;&gt;0,C15,A14)),0)</f>
        <v>0</v>
      </c>
      <c r="B15" s="74"/>
      <c r="C15" s="75"/>
      <c r="D15" s="69"/>
      <c r="E15" s="9"/>
      <c r="F15" s="77"/>
      <c r="G15" s="17"/>
      <c r="H15" s="18"/>
      <c r="I15" s="19"/>
      <c r="J15" s="32"/>
      <c r="K15" s="36">
        <f>IF(OR(I15="",I15="一式",J15="式"),0,IF(#REF!&lt;&gt;"",C15,A15))</f>
        <v>0</v>
      </c>
      <c r="L15" s="33">
        <f>IF(I15="",IF(B14&lt;&gt;"計",0,"("&amp;FIXED(C15,0)&amp;")"),IF(J15="式",IF(I15&lt;0,IF(#REF!&lt;&gt;"",C15,A15)*-1,IF(#REF!&lt;&gt;"",C15,A15)),IF(I15="一式",IF(#REF!&lt;&gt;"",C15,A15),ROUNDDOWN(I15*IF(#REF!&lt;&gt;"",C15,A15),0))))</f>
        <v>0</v>
      </c>
      <c r="M15" s="83"/>
      <c r="P15" s="23">
        <f>IF(OR(C15&lt;&gt;0,A14&gt;0),IF(OR(B15=100,B15+$B$4=0,AND(B15="",$B$4=100)),IF(AND(#REF!&gt;0,J15&lt;&gt;"式"),IF(C15&lt;&gt;0,C15,B14),0),IF(C15&lt;&gt;0,C15,A14)*IF(B15&gt;0,B15,$B$4)/100),0)</f>
        <v>0</v>
      </c>
      <c r="Q15" s="23">
        <f>IF(P15&lt;&gt;0,IF(LEN(TRUNC(P15))&gt;8,8,LEN(TRUNC(P15))),0)</f>
        <v>0</v>
      </c>
    </row>
    <row r="16" spans="1:13" ht="15" customHeight="1">
      <c r="A16" s="71">
        <f>IF(C16&lt;&gt;"",IF(B16="見",IF(ISERROR(VLOOKUP(C16,#REF!,5,FALSE)),0,IF(B17&lt;&gt;"",VLOOKUP(C16,#REF!,9,FALSE),VLOOKUP(C16,#REF!,5,FALSE))),IF(B16="代",IF(ISERROR(VLOOKUP(C16,#REF!,5,FALSE)),0,VLOOKUP(C16,#REF!,5,FALSE)),IF(B16="標",IF(ISERROR(VLOOKUP(C16,#REF!,5,FALSE)),0,VLOOKUP(C16,#REF!,5,FALSE)),0))),0)</f>
        <v>0</v>
      </c>
      <c r="B16" s="56"/>
      <c r="C16" s="56"/>
      <c r="D16" s="68"/>
      <c r="E16" s="9"/>
      <c r="F16" s="78"/>
      <c r="G16" s="24"/>
      <c r="H16" s="25"/>
      <c r="I16" s="26"/>
      <c r="J16" s="27"/>
      <c r="K16" s="28"/>
      <c r="L16" s="28"/>
      <c r="M16" s="82"/>
    </row>
    <row r="17" spans="1:17" ht="15" customHeight="1">
      <c r="A17" s="73">
        <f>IF(OR(C17&lt;&gt;0,A16&gt;0),IF(P17&gt;0,CHOOSE(INDEX(#REF!,Q17),ROUNDDOWN(P17,1-(INDEX(#REF!,Q17))),ROUND(P17,1-(INDEX(#REF!,Q17))),ROUNDDOWN(P17,3-LEN(TRUNC(P17)))),IF(C17&lt;&gt;0,C17,A16)),0)</f>
        <v>0</v>
      </c>
      <c r="B17" s="74"/>
      <c r="C17" s="75"/>
      <c r="D17" s="69"/>
      <c r="E17" s="9"/>
      <c r="F17" s="79"/>
      <c r="G17" s="29"/>
      <c r="H17" s="30"/>
      <c r="I17" s="31"/>
      <c r="J17" s="32"/>
      <c r="K17" s="21">
        <f>IF(OR(I17="",I17="一式",J17="式"),0,IF(#REF!&lt;&gt;"",C17,A17))</f>
        <v>0</v>
      </c>
      <c r="L17" s="33">
        <f>IF(I17="",IF(B16&lt;&gt;"計",0,"("&amp;FIXED(C17,0)&amp;")"),IF(J17="式",IF(I17&lt;0,IF(#REF!&lt;&gt;"",C17,A17)*-1,IF(#REF!&lt;&gt;"",C17,A17)),IF(I17="一式",IF(#REF!&lt;&gt;"",C17,A17),ROUNDDOWN(I17*IF(#REF!&lt;&gt;"",C17,A17),0))))</f>
        <v>0</v>
      </c>
      <c r="M17" s="83"/>
      <c r="P17" s="23">
        <f>IF(OR(C17&lt;&gt;0,A16&gt;0),IF(OR(B17=100,B17+$B$4=0,AND(B17="",$B$4=100)),IF(AND(#REF!&gt;0,J17&lt;&gt;"式"),IF(C17&lt;&gt;0,C17,B16),0),IF(C17&lt;&gt;0,C17,A16)*IF(B17&gt;0,B17,$B$4)/100),0)</f>
        <v>0</v>
      </c>
      <c r="Q17" s="23">
        <f>IF(P17&lt;&gt;0,IF(LEN(TRUNC(P17))&gt;8,8,LEN(TRUNC(P17))),0)</f>
        <v>0</v>
      </c>
    </row>
    <row r="18" spans="1:13" ht="15" customHeight="1">
      <c r="A18" s="71">
        <f>IF(C18&lt;&gt;"",IF(B18="見",IF(ISERROR(VLOOKUP(C18,#REF!,5,FALSE)),0,IF(B19&lt;&gt;"",VLOOKUP(C18,#REF!,9,FALSE),VLOOKUP(C18,#REF!,5,FALSE))),IF(B18="代",IF(ISERROR(VLOOKUP(C18,#REF!,5,FALSE)),0,VLOOKUP(C18,#REF!,5,FALSE)),IF(B18="標",IF(ISERROR(VLOOKUP(C18,#REF!,5,FALSE)),0,VLOOKUP(C18,#REF!,5,FALSE)),0))),0)</f>
        <v>0</v>
      </c>
      <c r="B18" s="56"/>
      <c r="C18" s="56"/>
      <c r="D18" s="68"/>
      <c r="E18" s="9"/>
      <c r="F18" s="77"/>
      <c r="G18" s="34"/>
      <c r="H18" s="18"/>
      <c r="I18" s="19"/>
      <c r="J18" s="27"/>
      <c r="K18" s="35"/>
      <c r="L18" s="28"/>
      <c r="M18" s="82"/>
    </row>
    <row r="19" spans="1:17" ht="15" customHeight="1">
      <c r="A19" s="73">
        <f>IF(OR(C19&lt;&gt;0,A18&gt;0),IF(P19&gt;0,CHOOSE(INDEX(#REF!,Q19),ROUNDDOWN(P19,1-(INDEX(#REF!,Q19))),ROUND(P19,1-(INDEX(#REF!,Q19))),ROUNDDOWN(P19,3-LEN(TRUNC(P19)))),IF(C19&lt;&gt;0,C19,A18)),0)</f>
        <v>0</v>
      </c>
      <c r="B19" s="74"/>
      <c r="C19" s="75"/>
      <c r="D19" s="69"/>
      <c r="E19" s="9"/>
      <c r="F19" s="77"/>
      <c r="G19" s="17"/>
      <c r="H19" s="18"/>
      <c r="I19" s="19"/>
      <c r="J19" s="32"/>
      <c r="K19" s="36">
        <f>IF(OR(I19="",I19="一式",J19="式"),0,IF(#REF!&lt;&gt;"",C19,A19))</f>
        <v>0</v>
      </c>
      <c r="L19" s="33">
        <f>IF(I19="",IF(B18&lt;&gt;"計",0,"("&amp;FIXED(C19,0)&amp;")"),IF(J19="式",IF(I19&lt;0,IF(#REF!&lt;&gt;"",C19,A19)*-1,IF(#REF!&lt;&gt;"",C19,A19)),IF(I19="一式",IF(#REF!&lt;&gt;"",C19,A19),ROUNDDOWN(I19*IF(#REF!&lt;&gt;"",C19,A19),0))))</f>
        <v>0</v>
      </c>
      <c r="M19" s="83"/>
      <c r="P19" s="23">
        <f>IF(OR(C19&lt;&gt;0,A18&gt;0),IF(OR(B19=100,B19+$B$4=0,AND(B19="",$B$4=100)),IF(AND(#REF!&gt;0,J19&lt;&gt;"式"),IF(C19&lt;&gt;0,C19,B18),0),IF(C19&lt;&gt;0,C19,A18)*IF(B19&gt;0,B19,$B$4)/100),0)</f>
        <v>0</v>
      </c>
      <c r="Q19" s="23">
        <f>IF(P19&lt;&gt;0,IF(LEN(TRUNC(P19))&gt;8,8,LEN(TRUNC(P19))),0)</f>
        <v>0</v>
      </c>
    </row>
    <row r="20" spans="1:13" ht="15" customHeight="1">
      <c r="A20" s="71">
        <f>IF(C20&lt;&gt;"",IF(B20="見",IF(ISERROR(VLOOKUP(C20,#REF!,5,FALSE)),0,IF(B21&lt;&gt;"",VLOOKUP(C20,#REF!,9,FALSE),VLOOKUP(C20,#REF!,5,FALSE))),IF(B20="代",IF(ISERROR(VLOOKUP(C20,#REF!,5,FALSE)),0,VLOOKUP(C20,#REF!,5,FALSE)),IF(B20="標",IF(ISERROR(VLOOKUP(C20,#REF!,5,FALSE)),0,VLOOKUP(C20,#REF!,5,FALSE)),0))),0)</f>
        <v>0</v>
      </c>
      <c r="B20" s="56"/>
      <c r="C20" s="56"/>
      <c r="D20" s="68"/>
      <c r="E20" s="9"/>
      <c r="F20" s="78"/>
      <c r="G20" s="24"/>
      <c r="H20" s="25"/>
      <c r="I20" s="26"/>
      <c r="J20" s="27"/>
      <c r="K20" s="28"/>
      <c r="L20" s="28"/>
      <c r="M20" s="82"/>
    </row>
    <row r="21" spans="1:17" ht="15" customHeight="1">
      <c r="A21" s="73">
        <f>IF(OR(C21&lt;&gt;0,A20&gt;0),IF(P21&gt;0,CHOOSE(INDEX(#REF!,Q21),ROUNDDOWN(P21,1-(INDEX(#REF!,Q21))),ROUND(P21,1-(INDEX(#REF!,Q21))),ROUNDDOWN(P21,3-LEN(TRUNC(P21)))),IF(C21&lt;&gt;0,C21,A20)),0)</f>
        <v>0</v>
      </c>
      <c r="B21" s="74"/>
      <c r="C21" s="75"/>
      <c r="D21" s="69"/>
      <c r="E21" s="9"/>
      <c r="F21" s="79"/>
      <c r="G21" s="29"/>
      <c r="H21" s="30"/>
      <c r="I21" s="31"/>
      <c r="J21" s="32"/>
      <c r="K21" s="21">
        <f>IF(OR(I21="",I21="一式",J21="式"),0,IF(#REF!&lt;&gt;"",C21,A21))</f>
        <v>0</v>
      </c>
      <c r="L21" s="33">
        <f>IF(I21="",IF(B20&lt;&gt;"計",0,"("&amp;FIXED(C21,0)&amp;")"),IF(J21="式",IF(I21&lt;0,IF(#REF!&lt;&gt;"",C21,A21)*-1,IF(#REF!&lt;&gt;"",C21,A21)),IF(I21="一式",IF(#REF!&lt;&gt;"",C21,A21),ROUNDDOWN(I21*IF(#REF!&lt;&gt;"",C21,A21),0))))</f>
        <v>0</v>
      </c>
      <c r="M21" s="83"/>
      <c r="P21" s="23">
        <f>IF(OR(C21&lt;&gt;0,A20&gt;0),IF(OR(B21=100,B21+$B$4=0,AND(B21="",$B$4=100)),IF(AND(#REF!&gt;0,J21&lt;&gt;"式"),IF(C21&lt;&gt;0,C21,B20),0),IF(C21&lt;&gt;0,C21,A20)*IF(B21&gt;0,B21,$B$4)/100),0)</f>
        <v>0</v>
      </c>
      <c r="Q21" s="23">
        <f>IF(P21&lt;&gt;0,IF(LEN(TRUNC(P21))&gt;8,8,LEN(TRUNC(P21))),0)</f>
        <v>0</v>
      </c>
    </row>
    <row r="22" spans="1:13" ht="15" customHeight="1">
      <c r="A22" s="71">
        <f>IF(C22&lt;&gt;"",IF(B22="見",IF(ISERROR(VLOOKUP(C22,#REF!,5,FALSE)),0,IF(B23&lt;&gt;"",VLOOKUP(C22,#REF!,9,FALSE),VLOOKUP(C22,#REF!,5,FALSE))),IF(B22="代",IF(ISERROR(VLOOKUP(C22,#REF!,5,FALSE)),0,VLOOKUP(C22,#REF!,5,FALSE)),IF(B22="標",IF(ISERROR(VLOOKUP(C22,#REF!,5,FALSE)),0,VLOOKUP(C22,#REF!,5,FALSE)),0))),0)</f>
        <v>0</v>
      </c>
      <c r="B22" s="56"/>
      <c r="C22" s="56"/>
      <c r="D22" s="68"/>
      <c r="E22" s="9"/>
      <c r="F22" s="77"/>
      <c r="G22" s="34"/>
      <c r="H22" s="18"/>
      <c r="I22" s="19"/>
      <c r="J22" s="27"/>
      <c r="K22" s="35"/>
      <c r="L22" s="28"/>
      <c r="M22" s="82"/>
    </row>
    <row r="23" spans="1:17" ht="15" customHeight="1">
      <c r="A23" s="73">
        <f>IF(OR(C23&lt;&gt;0,A22&gt;0),IF(P23&gt;0,CHOOSE(INDEX(#REF!,Q23),ROUNDDOWN(P23,1-(INDEX(#REF!,Q23))),ROUND(P23,1-(INDEX(#REF!,Q23))),ROUNDDOWN(P23,3-LEN(TRUNC(P23)))),IF(C23&lt;&gt;0,C23,A22)),0)</f>
        <v>0</v>
      </c>
      <c r="B23" s="74"/>
      <c r="C23" s="75"/>
      <c r="D23" s="69"/>
      <c r="E23" s="9"/>
      <c r="F23" s="77"/>
      <c r="G23" s="17"/>
      <c r="H23" s="18"/>
      <c r="I23" s="19"/>
      <c r="J23" s="32"/>
      <c r="K23" s="36">
        <f>IF(OR(I23="",I23="一式",J23="式"),0,IF(#REF!&lt;&gt;"",C23,A23))</f>
        <v>0</v>
      </c>
      <c r="L23" s="33">
        <f>IF(I23="",IF(B22&lt;&gt;"計",0,"("&amp;FIXED(C23,0)&amp;")"),IF(J23="式",IF(I23&lt;0,IF(#REF!&lt;&gt;"",C23,A23)*-1,IF(#REF!&lt;&gt;"",C23,A23)),IF(I23="一式",IF(#REF!&lt;&gt;"",C23,A23),ROUNDDOWN(I23*IF(#REF!&lt;&gt;"",C23,A23),0))))</f>
        <v>0</v>
      </c>
      <c r="M23" s="83"/>
      <c r="P23" s="23">
        <f>IF(OR(C23&lt;&gt;0,A22&gt;0),IF(OR(B23=100,B23+$B$4=0,AND(B23="",$B$4=100)),IF(AND(#REF!&gt;0,J23&lt;&gt;"式"),IF(C23&lt;&gt;0,C23,B22),0),IF(C23&lt;&gt;0,C23,A22)*IF(B23&gt;0,B23,$B$4)/100),0)</f>
        <v>0</v>
      </c>
      <c r="Q23" s="23">
        <f>IF(P23&lt;&gt;0,IF(LEN(TRUNC(P23))&gt;8,8,LEN(TRUNC(P23))),0)</f>
        <v>0</v>
      </c>
    </row>
    <row r="24" spans="1:13" ht="15" customHeight="1">
      <c r="A24" s="71">
        <f>IF(C24&lt;&gt;"",IF(B24="見",IF(ISERROR(VLOOKUP(C24,#REF!,5,FALSE)),0,IF(B25&lt;&gt;"",VLOOKUP(C24,#REF!,9,FALSE),VLOOKUP(C24,#REF!,5,FALSE))),IF(B24="代",IF(ISERROR(VLOOKUP(C24,#REF!,5,FALSE)),0,VLOOKUP(C24,#REF!,5,FALSE)),IF(B24="標",IF(ISERROR(VLOOKUP(C24,#REF!,5,FALSE)),0,VLOOKUP(C24,#REF!,5,FALSE)),0))),0)</f>
        <v>0</v>
      </c>
      <c r="B24" s="56"/>
      <c r="C24" s="56"/>
      <c r="D24" s="68"/>
      <c r="E24" s="9"/>
      <c r="F24" s="78"/>
      <c r="G24" s="24"/>
      <c r="H24" s="25"/>
      <c r="I24" s="26"/>
      <c r="J24" s="27"/>
      <c r="K24" s="28"/>
      <c r="L24" s="28"/>
      <c r="M24" s="82"/>
    </row>
    <row r="25" spans="1:17" ht="15" customHeight="1">
      <c r="A25" s="73">
        <f>IF(OR(C25&lt;&gt;0,A24&gt;0),IF(P25&gt;0,CHOOSE(INDEX(#REF!,Q25),ROUNDDOWN(P25,1-(INDEX(#REF!,Q25))),ROUND(P25,1-(INDEX(#REF!,Q25))),ROUNDDOWN(P25,3-LEN(TRUNC(P25)))),IF(C25&lt;&gt;0,C25,A24)),0)</f>
        <v>0</v>
      </c>
      <c r="B25" s="74"/>
      <c r="C25" s="75"/>
      <c r="D25" s="69"/>
      <c r="E25" s="9"/>
      <c r="F25" s="79"/>
      <c r="G25" s="29"/>
      <c r="H25" s="30"/>
      <c r="I25" s="31"/>
      <c r="J25" s="32"/>
      <c r="K25" s="21">
        <f>IF(OR(I25="",I25="一式",J25="式"),0,IF(#REF!&lt;&gt;"",C25,A25))</f>
        <v>0</v>
      </c>
      <c r="L25" s="33">
        <f>IF(I25="",IF(B24&lt;&gt;"計",0,"("&amp;FIXED(C25,0)&amp;")"),IF(J25="式",IF(I25&lt;0,IF(#REF!&lt;&gt;"",C25,A25)*-1,IF(#REF!&lt;&gt;"",C25,A25)),IF(I25="一式",IF(#REF!&lt;&gt;"",C25,A25),ROUNDDOWN(I25*IF(#REF!&lt;&gt;"",C25,A25),0))))</f>
        <v>0</v>
      </c>
      <c r="M25" s="83"/>
      <c r="P25" s="23">
        <f>IF(OR(C25&lt;&gt;0,A24&gt;0),IF(OR(B25=100,B25+$B$4=0,AND(B25="",$B$4=100)),IF(AND(#REF!&gt;0,J25&lt;&gt;"式"),IF(C25&lt;&gt;0,C25,B24),0),IF(C25&lt;&gt;0,C25,A24)*IF(B25&gt;0,B25,$B$4)/100),0)</f>
        <v>0</v>
      </c>
      <c r="Q25" s="23">
        <f>IF(P25&lt;&gt;0,IF(LEN(TRUNC(P25))&gt;8,8,LEN(TRUNC(P25))),0)</f>
        <v>0</v>
      </c>
    </row>
    <row r="26" spans="1:13" ht="15" customHeight="1">
      <c r="A26" s="71">
        <f>IF(C26&lt;&gt;"",IF(B26="見",IF(ISERROR(VLOOKUP(C26,#REF!,5,FALSE)),0,IF(B27&lt;&gt;"",VLOOKUP(C26,#REF!,9,FALSE),VLOOKUP(C26,#REF!,5,FALSE))),IF(B26="代",IF(ISERROR(VLOOKUP(C26,#REF!,5,FALSE)),0,VLOOKUP(C26,#REF!,5,FALSE)),IF(B26="標",IF(ISERROR(VLOOKUP(C26,#REF!,5,FALSE)),0,VLOOKUP(C26,#REF!,5,FALSE)),0))),0)</f>
        <v>0</v>
      </c>
      <c r="B26" s="56"/>
      <c r="C26" s="56"/>
      <c r="D26" s="68"/>
      <c r="E26" s="9"/>
      <c r="F26" s="77"/>
      <c r="G26" s="34"/>
      <c r="H26" s="18"/>
      <c r="I26" s="19"/>
      <c r="J26" s="27"/>
      <c r="K26" s="35"/>
      <c r="L26" s="28"/>
      <c r="M26" s="82"/>
    </row>
    <row r="27" spans="1:17" ht="15" customHeight="1">
      <c r="A27" s="73">
        <f>IF(OR(C27&lt;&gt;0,A26&gt;0),IF(P27&gt;0,CHOOSE(INDEX(#REF!,Q27),ROUNDDOWN(P27,1-(INDEX(#REF!,Q27))),ROUND(P27,1-(INDEX(#REF!,Q27))),ROUNDDOWN(P27,3-LEN(TRUNC(P27)))),IF(C27&lt;&gt;0,C27,A26)),0)</f>
        <v>0</v>
      </c>
      <c r="B27" s="74"/>
      <c r="C27" s="75"/>
      <c r="D27" s="69"/>
      <c r="E27" s="9"/>
      <c r="F27" s="77"/>
      <c r="G27" s="17"/>
      <c r="H27" s="18"/>
      <c r="I27" s="19"/>
      <c r="J27" s="32"/>
      <c r="K27" s="36">
        <f>IF(OR(I27="",I27="一式",J27="式"),0,IF(#REF!&lt;&gt;"",C27,A27))</f>
        <v>0</v>
      </c>
      <c r="L27" s="33">
        <f>IF(I27="",IF(B26&lt;&gt;"計",0,"("&amp;FIXED(C27,0)&amp;")"),IF(J27="式",IF(I27&lt;0,IF(#REF!&lt;&gt;"",C27,A27)*-1,IF(#REF!&lt;&gt;"",C27,A27)),IF(I27="一式",IF(#REF!&lt;&gt;"",C27,A27),ROUNDDOWN(I27*IF(#REF!&lt;&gt;"",C27,A27),0))))</f>
        <v>0</v>
      </c>
      <c r="M27" s="83"/>
      <c r="P27" s="23">
        <f>IF(OR(C27&lt;&gt;0,A26&gt;0),IF(OR(B27=100,B27+$B$4=0,AND(B27="",$B$4=100)),IF(AND(#REF!&gt;0,J27&lt;&gt;"式"),IF(C27&lt;&gt;0,C27,B26),0),IF(C27&lt;&gt;0,C27,A26)*IF(B27&gt;0,B27,$B$4)/100),0)</f>
        <v>0</v>
      </c>
      <c r="Q27" s="23">
        <f>IF(P27&lt;&gt;0,IF(LEN(TRUNC(P27))&gt;8,8,LEN(TRUNC(P27))),0)</f>
        <v>0</v>
      </c>
    </row>
    <row r="28" spans="1:13" ht="15" customHeight="1">
      <c r="A28" s="71">
        <f>IF(C28&lt;&gt;"",IF(B28="見",IF(ISERROR(VLOOKUP(C28,#REF!,5,FALSE)),0,IF(B29&lt;&gt;"",VLOOKUP(C28,#REF!,9,FALSE),VLOOKUP(C28,#REF!,5,FALSE))),IF(B28="代",IF(ISERROR(VLOOKUP(C28,#REF!,5,FALSE)),0,VLOOKUP(C28,#REF!,5,FALSE)),IF(B28="標",IF(ISERROR(VLOOKUP(C28,#REF!,5,FALSE)),0,VLOOKUP(C28,#REF!,5,FALSE)),0))),0)</f>
        <v>0</v>
      </c>
      <c r="B28" s="56"/>
      <c r="C28" s="56"/>
      <c r="D28" s="68"/>
      <c r="E28" s="9"/>
      <c r="F28" s="78"/>
      <c r="G28" s="24"/>
      <c r="H28" s="25"/>
      <c r="I28" s="26"/>
      <c r="J28" s="27"/>
      <c r="K28" s="28"/>
      <c r="L28" s="28"/>
      <c r="M28" s="82"/>
    </row>
    <row r="29" spans="1:17" ht="15" customHeight="1">
      <c r="A29" s="73">
        <f>IF(OR(C29&lt;&gt;0,A28&gt;0),IF(P29&gt;0,CHOOSE(INDEX(#REF!,Q29),ROUNDDOWN(P29,1-(INDEX(#REF!,Q29))),ROUND(P29,1-(INDEX(#REF!,Q29))),ROUNDDOWN(P29,3-LEN(TRUNC(P29)))),IF(C29&lt;&gt;0,C29,A28)),0)</f>
        <v>0</v>
      </c>
      <c r="B29" s="74"/>
      <c r="C29" s="75"/>
      <c r="D29" s="69"/>
      <c r="E29" s="9"/>
      <c r="F29" s="79"/>
      <c r="G29" s="29"/>
      <c r="H29" s="30"/>
      <c r="I29" s="31"/>
      <c r="J29" s="32"/>
      <c r="K29" s="21">
        <f>IF(OR(I29="",I29="一式",J29="式"),0,IF(#REF!&lt;&gt;"",C29,A29))</f>
        <v>0</v>
      </c>
      <c r="L29" s="33">
        <f>IF(I29="",IF(B28&lt;&gt;"計",0,"("&amp;FIXED(C29,0)&amp;")"),IF(J29="式",IF(I29&lt;0,IF(#REF!&lt;&gt;"",C29,A29)*-1,IF(#REF!&lt;&gt;"",C29,A29)),IF(I29="一式",IF(#REF!&lt;&gt;"",C29,A29),ROUNDDOWN(I29*IF(#REF!&lt;&gt;"",C29,A29),0))))</f>
        <v>0</v>
      </c>
      <c r="M29" s="83"/>
      <c r="P29" s="23">
        <f>IF(OR(C29&lt;&gt;0,A28&gt;0),IF(OR(B29=100,B29+$B$4=0,AND(B29="",$B$4=100)),IF(AND(#REF!&gt;0,J29&lt;&gt;"式"),IF(C29&lt;&gt;0,C29,B28),0),IF(C29&lt;&gt;0,C29,A28)*IF(B29&gt;0,B29,$B$4)/100),0)</f>
        <v>0</v>
      </c>
      <c r="Q29" s="23">
        <f>IF(P29&lt;&gt;0,IF(LEN(TRUNC(P29))&gt;8,8,LEN(TRUNC(P29))),0)</f>
        <v>0</v>
      </c>
    </row>
    <row r="30" spans="1:13" ht="15" customHeight="1">
      <c r="A30" s="71">
        <f>IF(C30&lt;&gt;"",IF(B30="見",IF(ISERROR(VLOOKUP(C30,#REF!,5,FALSE)),0,IF(B31&lt;&gt;"",VLOOKUP(C30,#REF!,9,FALSE),VLOOKUP(C30,#REF!,5,FALSE))),IF(B30="代",IF(ISERROR(VLOOKUP(C30,#REF!,5,FALSE)),0,VLOOKUP(C30,#REF!,5,FALSE)),IF(B30="標",IF(ISERROR(VLOOKUP(C30,#REF!,5,FALSE)),0,VLOOKUP(C30,#REF!,5,FALSE)),0))),0)</f>
        <v>0</v>
      </c>
      <c r="B30" s="56"/>
      <c r="C30" s="56"/>
      <c r="D30" s="68"/>
      <c r="E30" s="9"/>
      <c r="F30" s="77"/>
      <c r="G30" s="34"/>
      <c r="H30" s="18"/>
      <c r="I30" s="19"/>
      <c r="J30" s="27"/>
      <c r="K30" s="35"/>
      <c r="L30" s="28"/>
      <c r="M30" s="82"/>
    </row>
    <row r="31" spans="1:17" ht="15" customHeight="1">
      <c r="A31" s="73">
        <f>IF(OR(C31&lt;&gt;0,A30&gt;0),IF(P31&gt;0,CHOOSE(INDEX(#REF!,Q31),ROUNDDOWN(P31,1-(INDEX(#REF!,Q31))),ROUND(P31,1-(INDEX(#REF!,Q31))),ROUNDDOWN(P31,3-LEN(TRUNC(P31)))),IF(C31&lt;&gt;0,C31,A30)),0)</f>
        <v>0</v>
      </c>
      <c r="B31" s="74"/>
      <c r="C31" s="75"/>
      <c r="D31" s="69"/>
      <c r="E31" s="9"/>
      <c r="F31" s="79"/>
      <c r="G31" s="29"/>
      <c r="H31" s="30"/>
      <c r="I31" s="31"/>
      <c r="J31" s="32"/>
      <c r="K31" s="21">
        <f>IF(OR(I31="",I31="一式",J31="式"),0,IF(#REF!&lt;&gt;"",C31,A31))</f>
        <v>0</v>
      </c>
      <c r="L31" s="33">
        <f>IF(I31="",IF(B30&lt;&gt;"計",0,"("&amp;FIXED(C31,0)&amp;")"),IF(J31="式",IF(I31&lt;0,IF(#REF!&lt;&gt;"",C31,A31)*-1,IF(#REF!&lt;&gt;"",C31,A31)),IF(I31="一式",IF(#REF!&lt;&gt;"",C31,A31),ROUNDDOWN(I31*IF(#REF!&lt;&gt;"",C31,A31),0))))</f>
        <v>0</v>
      </c>
      <c r="M31" s="83"/>
      <c r="P31" s="23">
        <f>IF(OR(C31&lt;&gt;0,A30&gt;0),IF(OR(B31=100,B31+$B$4=0,AND(B31="",$B$4=100)),IF(AND(#REF!&gt;0,J31&lt;&gt;"式"),IF(C31&lt;&gt;0,C31,B30),0),IF(C31&lt;&gt;0,C31,A30)*IF(B31&gt;0,B31,$B$4)/100),0)</f>
        <v>0</v>
      </c>
      <c r="Q31" s="23">
        <f>IF(P31&lt;&gt;0,IF(LEN(TRUNC(P31))&gt;8,8,LEN(TRUNC(P31))),0)</f>
        <v>0</v>
      </c>
    </row>
    <row r="32" spans="1:13" ht="15" customHeight="1">
      <c r="A32" s="71">
        <f>IF(C32&lt;&gt;"",IF(B32="見",IF(ISERROR(VLOOKUP(C32,#REF!,5,FALSE)),0,IF(B33&lt;&gt;"",VLOOKUP(C32,#REF!,9,FALSE),VLOOKUP(C32,#REF!,5,FALSE))),IF(B32="代",IF(ISERROR(VLOOKUP(C32,#REF!,5,FALSE)),0,VLOOKUP(C32,#REF!,5,FALSE)),IF(B32="標",IF(ISERROR(VLOOKUP(C32,#REF!,5,FALSE)),0,VLOOKUP(C32,#REF!,5,FALSE)),0))),0)</f>
        <v>0</v>
      </c>
      <c r="B32" s="56"/>
      <c r="C32" s="56"/>
      <c r="D32" s="68"/>
      <c r="E32" s="9"/>
      <c r="F32" s="77"/>
      <c r="G32" s="34"/>
      <c r="H32" s="18"/>
      <c r="I32" s="19"/>
      <c r="J32" s="27"/>
      <c r="K32" s="35"/>
      <c r="L32" s="28"/>
      <c r="M32" s="82"/>
    </row>
    <row r="33" spans="1:17" ht="15" customHeight="1">
      <c r="A33" s="73">
        <f>IF(OR(C33&lt;&gt;0,A32&gt;0),IF(P33&gt;0,CHOOSE(INDEX(#REF!,Q33),ROUNDDOWN(P33,1-(INDEX(#REF!,Q33))),ROUND(P33,1-(INDEX(#REF!,Q33))),ROUNDDOWN(P33,3-LEN(TRUNC(P33)))),IF(C33&lt;&gt;0,C33,A32)),0)</f>
        <v>0</v>
      </c>
      <c r="B33" s="74"/>
      <c r="C33" s="75"/>
      <c r="D33" s="69"/>
      <c r="E33" s="9"/>
      <c r="F33" s="77"/>
      <c r="G33" s="17"/>
      <c r="H33" s="18"/>
      <c r="I33" s="19"/>
      <c r="J33" s="32"/>
      <c r="K33" s="36">
        <f>IF(OR(I33="",I33="一式",J33="式"),0,IF(#REF!&lt;&gt;"",C33,A33))</f>
        <v>0</v>
      </c>
      <c r="L33" s="33">
        <f>IF(I33="",IF(B32&lt;&gt;"計",0,"("&amp;FIXED(C33,0)&amp;")"),IF(J33="式",IF(I33&lt;0,IF(#REF!&lt;&gt;"",C33,A33)*-1,IF(#REF!&lt;&gt;"",C33,A33)),IF(I33="一式",IF(#REF!&lt;&gt;"",C33,A33),ROUNDDOWN(I33*IF(#REF!&lt;&gt;"",C33,A33),0))))</f>
        <v>0</v>
      </c>
      <c r="M33" s="83"/>
      <c r="P33" s="23">
        <f>IF(OR(C33&lt;&gt;0,A32&gt;0),IF(OR(B33=100,B33+$B$4=0,AND(B33="",$B$4=100)),IF(AND(#REF!&gt;0,J33&lt;&gt;"式"),IF(C33&lt;&gt;0,C33,B32),0),IF(C33&lt;&gt;0,C33,A32)*IF(B33&gt;0,B33,$B$4)/100),0)</f>
        <v>0</v>
      </c>
      <c r="Q33" s="23">
        <f>IF(P33&lt;&gt;0,IF(LEN(TRUNC(P33))&gt;8,8,LEN(TRUNC(P33))),0)</f>
        <v>0</v>
      </c>
    </row>
    <row r="34" spans="1:13" ht="15" customHeight="1">
      <c r="A34" s="71">
        <f>IF(C34&lt;&gt;"",IF(B34="見",IF(ISERROR(VLOOKUP(C34,#REF!,5,FALSE)),0,IF(B35&lt;&gt;"",VLOOKUP(C34,#REF!,9,FALSE),VLOOKUP(C34,#REF!,5,FALSE))),IF(B34="代",IF(ISERROR(VLOOKUP(C34,#REF!,5,FALSE)),0,VLOOKUP(C34,#REF!,5,FALSE)),IF(B34="標",IF(ISERROR(VLOOKUP(C34,#REF!,5,FALSE)),0,VLOOKUP(C34,#REF!,5,FALSE)),0))),0)</f>
        <v>0</v>
      </c>
      <c r="B34" s="56"/>
      <c r="C34" s="56"/>
      <c r="D34" s="68"/>
      <c r="E34" s="9"/>
      <c r="F34" s="78"/>
      <c r="G34" s="24"/>
      <c r="H34" s="25"/>
      <c r="I34" s="26"/>
      <c r="J34" s="27"/>
      <c r="K34" s="28"/>
      <c r="L34" s="28"/>
      <c r="M34" s="82"/>
    </row>
    <row r="35" spans="1:25" ht="15" customHeight="1">
      <c r="A35" s="73">
        <f>IF(OR(C35&lt;&gt;0,A34&gt;0),IF(P35&gt;0,CHOOSE(INDEX(#REF!,Q35),ROUNDDOWN(P35,1-(INDEX(#REF!,Q35))),ROUND(P35,1-(INDEX(#REF!,Q35))),ROUNDDOWN(P35,3-LEN(TRUNC(P35)))),IF(C35&lt;&gt;0,C35,A34)),0)</f>
        <v>0</v>
      </c>
      <c r="B35" s="74"/>
      <c r="C35" s="75"/>
      <c r="D35" s="69"/>
      <c r="E35" s="9"/>
      <c r="F35" s="77"/>
      <c r="G35" s="17"/>
      <c r="H35" s="18"/>
      <c r="I35" s="19"/>
      <c r="J35" s="20"/>
      <c r="K35" s="36">
        <f>IF(OR(I35="",I35="一式",J35="式"),0,IF(#REF!&lt;&gt;"",C35,A35))</f>
        <v>0</v>
      </c>
      <c r="L35" s="22">
        <f>IF(I35="",IF(B34&lt;&gt;"計",0,"("&amp;FIXED(C35,0)&amp;")"),IF(J35="式",IF(I35&lt;0,IF(#REF!&lt;&gt;"",C35,A35)*-1,IF(#REF!&lt;&gt;"",C35,A35)),IF(I35="一式",IF(#REF!&lt;&gt;"",C35,A35),ROUNDDOWN(I35*IF(#REF!&lt;&gt;"",C35,A35),0))))</f>
        <v>0</v>
      </c>
      <c r="M35" s="81"/>
      <c r="P35" s="23">
        <f>IF(OR(C35&lt;&gt;0,A34&gt;0),IF(OR(B35=100,B35+$B$4=0,AND(B35="",$B$4=100)),IF(AND(#REF!&gt;0,J35&lt;&gt;"式"),IF(C35&lt;&gt;0,C35,B34),0),IF(C35&lt;&gt;0,C35,A34)*IF(B35&gt;0,B35,$B$4)/100),0)</f>
        <v>0</v>
      </c>
      <c r="Q35" s="23">
        <f>IF(P35&lt;&gt;0,IF(LEN(TRUNC(P35))&gt;8,8,LEN(TRUNC(P35))),0)</f>
        <v>0</v>
      </c>
      <c r="S35" s="37"/>
      <c r="T35" s="37"/>
      <c r="U35" s="37"/>
      <c r="V35" s="37"/>
      <c r="W35" s="37"/>
      <c r="X35" s="37"/>
      <c r="Y35" s="37"/>
    </row>
    <row r="36" spans="6:25" ht="15" customHeight="1">
      <c r="F36" s="10"/>
      <c r="G36" s="50"/>
      <c r="H36" s="51"/>
      <c r="I36" s="51"/>
      <c r="J36" s="51"/>
      <c r="K36" s="15"/>
      <c r="L36" s="15"/>
      <c r="M36" s="16"/>
      <c r="Q36" s="37"/>
      <c r="R36" s="37"/>
      <c r="S36" s="37"/>
      <c r="T36" s="37"/>
      <c r="U36" s="37"/>
      <c r="V36" s="37"/>
      <c r="W36" s="37"/>
      <c r="X36" s="37"/>
      <c r="Y36" s="37"/>
    </row>
    <row r="37" spans="1:26" ht="15" customHeight="1">
      <c r="A37" s="3"/>
      <c r="D37" s="70"/>
      <c r="F37" s="38"/>
      <c r="G37" s="39" t="e">
        <f>IF((ROW(D37)-4)/33=$B$3,$G$2,"")</f>
        <v>#REF!</v>
      </c>
      <c r="H37" s="40"/>
      <c r="I37" s="40"/>
      <c r="J37" s="40"/>
      <c r="K37" s="41"/>
      <c r="L37" s="42" t="e">
        <f>IF(OR(G37="",G37=0),0,$M$2)</f>
        <v>#REF!</v>
      </c>
      <c r="M37" s="43" t="e">
        <f>IF(OR(G37="",G37=0),0,IF(G37=$G$2,IF($L$2=$M$2,"","改め　"&amp;FIXED($L$2,0)),0))</f>
        <v>#REF!</v>
      </c>
      <c r="N37" s="53" t="e">
        <f>IF(#REF!&lt;&gt;1,IF((ROW(D37)-4)/33&gt;$B$2,"","P-"&amp;Z37),"")</f>
        <v>#REF!</v>
      </c>
      <c r="Q37" s="37"/>
      <c r="R37" s="37"/>
      <c r="S37" s="37"/>
      <c r="T37" s="37"/>
      <c r="U37" s="37"/>
      <c r="V37" s="37"/>
      <c r="W37" s="37"/>
      <c r="X37" s="37"/>
      <c r="Y37" s="37"/>
      <c r="Z37" s="44">
        <f>IF(COUNTA(F6:J35)&gt;0,$B$1-1+(ROW(D37)-4)/33,"")</f>
      </c>
    </row>
    <row r="38" spans="6:27" ht="25.5" customHeight="1">
      <c r="F38" s="45"/>
      <c r="G38" s="45"/>
      <c r="H38" s="46" t="e">
        <f>IF(#REF!&lt;&gt;"",IF(#REF!&lt;&gt;1,#REF!,""),"")</f>
        <v>#REF!</v>
      </c>
      <c r="I38" s="45"/>
      <c r="J38" s="45"/>
      <c r="K38" s="47"/>
      <c r="L38" s="48">
        <f>IF(AA38&lt;&gt;0,"( "&amp;FIXED(AA38,0)&amp;" )",0)</f>
        <v>0</v>
      </c>
      <c r="M38" s="45"/>
      <c r="AA38" s="49">
        <f>SUBTOTAL(9,L7:L35)</f>
        <v>0</v>
      </c>
    </row>
  </sheetData>
  <sheetProtection/>
  <mergeCells count="1">
    <mergeCell ref="F5:G5"/>
  </mergeCells>
  <conditionalFormatting sqref="K6:L38">
    <cfRule type="expression" priority="1" dxfId="6" stopIfTrue="1">
      <formula>$Z$1=1</formula>
    </cfRule>
  </conditionalFormatting>
  <conditionalFormatting sqref="M6:M38">
    <cfRule type="expression" priority="2" dxfId="6" stopIfTrue="1">
      <formula>$Z$2=1</formula>
    </cfRule>
  </conditionalFormatting>
  <dataValidations count="2">
    <dataValidation type="custom" allowBlank="1" showErrorMessage="1" errorTitle="入力エラー" error="計算式が入っているので入力禁止です。&#10;" sqref="B3 F4:F5 A5:C5 A1:A3 G5:M5 L38 M37 N2 Q6:Q35 P6 P8 P10 P12 P14 P16 P18 P20 P22 P24 P26 P28 P30 P32 P34">
      <formula1>""""""</formula1>
    </dataValidation>
    <dataValidation type="custom" allowBlank="1" showInputMessage="1" showErrorMessage="1" sqref="L37">
      <formula1>""""""</formula1>
    </dataValidation>
  </dataValidations>
  <printOptions horizontalCentered="1"/>
  <pageMargins left="0.5905511811023623" right="0" top="0.5511811023622047" bottom="0.3937007874015748" header="0.5511811023622047" footer="0.3937007874015748"/>
  <pageSetup blackAndWhite="1" horizontalDpi="300" verticalDpi="300" orientation="landscape" paperSize="9" r:id="rId3"/>
  <rowBreaks count="1" manualBreakCount="1">
    <brk id="38" max="255" man="1"/>
  </rowBreaks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J12"/>
  <sheetViews>
    <sheetView tabSelected="1" view="pageBreakPreview" zoomScale="75" zoomScaleNormal="70" zoomScaleSheetLayoutView="75" zoomScalePageLayoutView="0" workbookViewId="0" topLeftCell="A1">
      <selection activeCell="P10" sqref="P10"/>
    </sheetView>
  </sheetViews>
  <sheetFormatPr defaultColWidth="9.00390625" defaultRowHeight="12.75"/>
  <cols>
    <col min="1" max="1" width="8.375" style="137" customWidth="1"/>
    <col min="2" max="2" width="26.75390625" style="137" customWidth="1"/>
    <col min="3" max="3" width="25.625" style="137" customWidth="1"/>
    <col min="4" max="4" width="9.125" style="137" customWidth="1"/>
    <col min="5" max="5" width="3.00390625" style="137" customWidth="1"/>
    <col min="6" max="6" width="12.125" style="137" customWidth="1"/>
    <col min="7" max="7" width="18.75390625" style="137" customWidth="1"/>
    <col min="8" max="8" width="21.625" style="137" customWidth="1"/>
    <col min="9" max="9" width="2.75390625" style="137" customWidth="1"/>
    <col min="10" max="10" width="28.875" style="137" customWidth="1"/>
    <col min="11" max="16384" width="9.125" style="137" customWidth="1"/>
  </cols>
  <sheetData>
    <row r="1" ht="32.25" customHeight="1"/>
    <row r="2" ht="32.25" customHeight="1"/>
    <row r="3" spans="1:10" ht="32.25" customHeight="1">
      <c r="A3" s="143" t="s">
        <v>110</v>
      </c>
      <c r="B3" s="143"/>
      <c r="C3" s="143"/>
      <c r="D3" s="143"/>
      <c r="E3" s="143"/>
      <c r="F3" s="143"/>
      <c r="G3" s="143"/>
      <c r="H3" s="143"/>
      <c r="I3" s="143"/>
      <c r="J3" s="143"/>
    </row>
    <row r="4" ht="32.25" customHeight="1"/>
    <row r="5" ht="32.25" customHeight="1"/>
    <row r="6" spans="2:10" ht="32.25" customHeight="1">
      <c r="B6" s="138" t="s">
        <v>111</v>
      </c>
      <c r="C6" s="144" t="s">
        <v>112</v>
      </c>
      <c r="D6" s="144"/>
      <c r="E6" s="144"/>
      <c r="F6" s="144"/>
      <c r="G6" s="144"/>
      <c r="H6" s="144"/>
      <c r="I6" s="144"/>
      <c r="J6" s="144"/>
    </row>
    <row r="7" ht="32.25" customHeight="1"/>
    <row r="8" ht="32.25" customHeight="1"/>
    <row r="9" ht="32.25" customHeight="1"/>
    <row r="10" spans="2:8" ht="32.25" customHeight="1">
      <c r="B10" s="139" t="s">
        <v>113</v>
      </c>
      <c r="C10" s="145"/>
      <c r="D10" s="145"/>
      <c r="E10" s="145"/>
      <c r="F10" s="145"/>
      <c r="G10" s="145"/>
      <c r="H10" s="145"/>
    </row>
    <row r="11" spans="2:8" ht="32.25" customHeight="1">
      <c r="B11" s="139" t="s">
        <v>114</v>
      </c>
      <c r="C11" s="146"/>
      <c r="D11" s="146"/>
      <c r="E11" s="146"/>
      <c r="F11" s="146"/>
      <c r="G11" s="146"/>
      <c r="H11" s="146"/>
    </row>
    <row r="12" spans="2:8" ht="32.25" customHeight="1">
      <c r="B12" s="139" t="s">
        <v>115</v>
      </c>
      <c r="C12" s="146"/>
      <c r="D12" s="146"/>
      <c r="E12" s="146"/>
      <c r="F12" s="146"/>
      <c r="G12" s="146"/>
      <c r="H12" s="140" t="s">
        <v>116</v>
      </c>
    </row>
    <row r="13" ht="32.25" customHeight="1"/>
    <row r="14" ht="32.25" customHeight="1"/>
    <row r="15" ht="32.25" customHeight="1"/>
  </sheetData>
  <sheetProtection/>
  <mergeCells count="5">
    <mergeCell ref="A3:J3"/>
    <mergeCell ref="C6:J6"/>
    <mergeCell ref="C10:H10"/>
    <mergeCell ref="C11:H11"/>
    <mergeCell ref="C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4">
    <tabColor rgb="FFFFFF00"/>
  </sheetPr>
  <dimension ref="B1:I268"/>
  <sheetViews>
    <sheetView showGridLines="0" showZeros="0" view="pageBreakPreview" zoomScale="85" zoomScaleNormal="90" zoomScaleSheetLayoutView="85" zoomScalePageLayoutView="0" workbookViewId="0" topLeftCell="A1">
      <pane xSplit="2" ySplit="1" topLeftCell="C2" activePane="bottomRight" state="frozen"/>
      <selection pane="topLeft" activeCell="AE667" sqref="AE667"/>
      <selection pane="topRight" activeCell="AE667" sqref="AE667"/>
      <selection pane="bottomLeft" activeCell="AE667" sqref="AE667"/>
      <selection pane="bottomRight" activeCell="G271" sqref="G271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25.00390625" style="0" customWidth="1"/>
    <col min="4" max="4" width="28.75390625" style="0" customWidth="1"/>
    <col min="5" max="5" width="15.375" style="0" customWidth="1"/>
    <col min="6" max="6" width="5.00390625" style="0" bestFit="1" customWidth="1"/>
    <col min="7" max="7" width="17.625" style="0" customWidth="1"/>
    <col min="8" max="8" width="22.75390625" style="0" customWidth="1"/>
    <col min="9" max="9" width="26.75390625" style="0" customWidth="1"/>
  </cols>
  <sheetData>
    <row r="1" spans="2:9" ht="30" customHeight="1">
      <c r="B1" s="141" t="s">
        <v>9</v>
      </c>
      <c r="C1" s="142"/>
      <c r="D1" s="7" t="s">
        <v>10</v>
      </c>
      <c r="E1" s="7" t="s">
        <v>11</v>
      </c>
      <c r="F1" s="8" t="s">
        <v>0</v>
      </c>
      <c r="G1" s="8" t="s">
        <v>12</v>
      </c>
      <c r="H1" s="7" t="s">
        <v>13</v>
      </c>
      <c r="I1" s="59" t="s">
        <v>14</v>
      </c>
    </row>
    <row r="2" spans="2:9" ht="15" customHeight="1">
      <c r="B2" s="76"/>
      <c r="C2" s="11"/>
      <c r="D2" s="12"/>
      <c r="E2" s="129"/>
      <c r="F2" s="130"/>
      <c r="G2" s="115"/>
      <c r="H2" s="115"/>
      <c r="I2" s="131"/>
    </row>
    <row r="3" spans="2:9" ht="15" customHeight="1">
      <c r="B3" s="77"/>
      <c r="C3" s="84" t="s">
        <v>75</v>
      </c>
      <c r="D3" s="18"/>
      <c r="E3" s="89"/>
      <c r="F3" s="109"/>
      <c r="G3" s="106"/>
      <c r="H3" s="110"/>
      <c r="I3" s="111"/>
    </row>
    <row r="4" spans="2:9" ht="15" customHeight="1">
      <c r="B4" s="78"/>
      <c r="C4" s="24"/>
      <c r="D4" s="25"/>
      <c r="E4" s="102"/>
      <c r="F4" s="90"/>
      <c r="G4" s="92"/>
      <c r="H4" s="92"/>
      <c r="I4" s="93"/>
    </row>
    <row r="5" spans="2:9" ht="15" customHeight="1">
      <c r="B5" s="79"/>
      <c r="C5" s="29"/>
      <c r="D5" s="30"/>
      <c r="E5" s="105"/>
      <c r="F5" s="95"/>
      <c r="G5" s="106"/>
      <c r="H5" s="97"/>
      <c r="I5" s="98"/>
    </row>
    <row r="6" spans="2:9" ht="15" customHeight="1">
      <c r="B6" s="77"/>
      <c r="C6" s="34"/>
      <c r="D6" s="18"/>
      <c r="E6" s="89"/>
      <c r="F6" s="90"/>
      <c r="G6" s="91"/>
      <c r="H6" s="91"/>
      <c r="I6" s="93"/>
    </row>
    <row r="7" spans="2:9" ht="15" customHeight="1">
      <c r="B7" s="77" t="s">
        <v>29</v>
      </c>
      <c r="C7" s="17" t="s">
        <v>30</v>
      </c>
      <c r="D7" s="18"/>
      <c r="E7" s="89">
        <v>1</v>
      </c>
      <c r="F7" s="95" t="s">
        <v>24</v>
      </c>
      <c r="G7" s="96"/>
      <c r="H7" s="110"/>
      <c r="I7" s="98"/>
    </row>
    <row r="8" spans="2:9" ht="15" customHeight="1">
      <c r="B8" s="78"/>
      <c r="C8" s="24"/>
      <c r="D8" s="25"/>
      <c r="E8" s="102"/>
      <c r="F8" s="90"/>
      <c r="G8" s="92"/>
      <c r="H8" s="92"/>
      <c r="I8" s="93"/>
    </row>
    <row r="9" spans="2:9" ht="15" customHeight="1">
      <c r="B9" s="79" t="s">
        <v>31</v>
      </c>
      <c r="C9" s="29" t="s">
        <v>33</v>
      </c>
      <c r="D9" s="30"/>
      <c r="E9" s="105">
        <v>1</v>
      </c>
      <c r="F9" s="95" t="s">
        <v>24</v>
      </c>
      <c r="G9" s="106"/>
      <c r="H9" s="97"/>
      <c r="I9" s="98"/>
    </row>
    <row r="10" spans="2:9" ht="15" customHeight="1">
      <c r="B10" s="77"/>
      <c r="C10" s="34"/>
      <c r="D10" s="18"/>
      <c r="E10" s="89"/>
      <c r="F10" s="90"/>
      <c r="G10" s="91"/>
      <c r="H10" s="92"/>
      <c r="I10" s="93"/>
    </row>
    <row r="11" spans="2:9" ht="15" customHeight="1">
      <c r="B11" s="77" t="s">
        <v>32</v>
      </c>
      <c r="C11" s="17" t="s">
        <v>34</v>
      </c>
      <c r="D11" s="18"/>
      <c r="E11" s="89">
        <v>1</v>
      </c>
      <c r="F11" s="95" t="s">
        <v>24</v>
      </c>
      <c r="G11" s="96"/>
      <c r="H11" s="97"/>
      <c r="I11" s="98"/>
    </row>
    <row r="12" spans="2:9" ht="15" customHeight="1">
      <c r="B12" s="78"/>
      <c r="C12" s="24"/>
      <c r="D12" s="25"/>
      <c r="E12" s="102"/>
      <c r="F12" s="90"/>
      <c r="G12" s="92"/>
      <c r="H12" s="92"/>
      <c r="I12" s="93"/>
    </row>
    <row r="13" spans="2:9" ht="15" customHeight="1">
      <c r="B13" s="79"/>
      <c r="C13" s="29"/>
      <c r="D13" s="30"/>
      <c r="E13" s="105"/>
      <c r="F13" s="95"/>
      <c r="G13" s="106"/>
      <c r="H13" s="97"/>
      <c r="I13" s="98"/>
    </row>
    <row r="14" spans="2:9" ht="15" customHeight="1">
      <c r="B14" s="86"/>
      <c r="C14" s="87"/>
      <c r="D14" s="88"/>
      <c r="E14" s="89"/>
      <c r="F14" s="90"/>
      <c r="G14" s="91"/>
      <c r="H14" s="92"/>
      <c r="I14" s="93"/>
    </row>
    <row r="15" spans="2:9" ht="15" customHeight="1">
      <c r="B15" s="86"/>
      <c r="C15" s="94" t="s">
        <v>35</v>
      </c>
      <c r="D15" s="88"/>
      <c r="E15" s="89"/>
      <c r="F15" s="95"/>
      <c r="G15" s="96"/>
      <c r="H15" s="97"/>
      <c r="I15" s="98"/>
    </row>
    <row r="16" spans="2:9" ht="15" customHeight="1">
      <c r="B16" s="99"/>
      <c r="C16" s="100"/>
      <c r="D16" s="101"/>
      <c r="E16" s="102"/>
      <c r="F16" s="90"/>
      <c r="G16" s="92"/>
      <c r="H16" s="92"/>
      <c r="I16" s="93"/>
    </row>
    <row r="17" spans="2:9" ht="15" customHeight="1">
      <c r="B17" s="103"/>
      <c r="C17" s="94"/>
      <c r="D17" s="104"/>
      <c r="E17" s="105"/>
      <c r="F17" s="95"/>
      <c r="G17" s="106"/>
      <c r="H17" s="97"/>
      <c r="I17" s="98"/>
    </row>
    <row r="18" spans="2:9" ht="15" customHeight="1">
      <c r="B18" s="86"/>
      <c r="C18" s="87"/>
      <c r="D18" s="88"/>
      <c r="E18" s="89"/>
      <c r="F18" s="90"/>
      <c r="G18" s="91"/>
      <c r="H18" s="92"/>
      <c r="I18" s="93"/>
    </row>
    <row r="19" spans="2:9" ht="15" customHeight="1">
      <c r="B19" s="86"/>
      <c r="C19" s="107" t="s">
        <v>76</v>
      </c>
      <c r="D19" s="88"/>
      <c r="E19" s="89">
        <v>1</v>
      </c>
      <c r="F19" s="95" t="s">
        <v>24</v>
      </c>
      <c r="G19" s="96"/>
      <c r="H19" s="97"/>
      <c r="I19" s="98"/>
    </row>
    <row r="20" spans="2:9" ht="15" customHeight="1">
      <c r="B20" s="99"/>
      <c r="C20" s="100"/>
      <c r="D20" s="101"/>
      <c r="E20" s="102"/>
      <c r="F20" s="90"/>
      <c r="G20" s="92"/>
      <c r="H20" s="92"/>
      <c r="I20" s="93"/>
    </row>
    <row r="21" spans="2:9" ht="15" customHeight="1">
      <c r="B21" s="103"/>
      <c r="C21" s="108" t="s">
        <v>36</v>
      </c>
      <c r="D21" s="104"/>
      <c r="E21" s="105">
        <v>1</v>
      </c>
      <c r="F21" s="95" t="s">
        <v>24</v>
      </c>
      <c r="G21" s="106"/>
      <c r="H21" s="97"/>
      <c r="I21" s="98"/>
    </row>
    <row r="22" spans="2:9" ht="15" customHeight="1">
      <c r="B22" s="86"/>
      <c r="C22" s="87"/>
      <c r="D22" s="88"/>
      <c r="E22" s="89"/>
      <c r="F22" s="90"/>
      <c r="G22" s="91"/>
      <c r="H22" s="92"/>
      <c r="I22" s="93"/>
    </row>
    <row r="23" spans="2:9" ht="15" customHeight="1">
      <c r="B23" s="86"/>
      <c r="C23" s="108" t="s">
        <v>37</v>
      </c>
      <c r="D23" s="104"/>
      <c r="E23" s="105">
        <v>1</v>
      </c>
      <c r="F23" s="95" t="s">
        <v>24</v>
      </c>
      <c r="G23" s="96"/>
      <c r="H23" s="97"/>
      <c r="I23" s="98"/>
    </row>
    <row r="24" spans="2:9" ht="15" customHeight="1">
      <c r="B24" s="99"/>
      <c r="C24" s="100"/>
      <c r="D24" s="101"/>
      <c r="E24" s="102"/>
      <c r="F24" s="90"/>
      <c r="G24" s="92"/>
      <c r="H24" s="92"/>
      <c r="I24" s="93"/>
    </row>
    <row r="25" spans="2:9" ht="15" customHeight="1">
      <c r="B25" s="103"/>
      <c r="C25" s="94" t="s">
        <v>77</v>
      </c>
      <c r="D25" s="104"/>
      <c r="E25" s="105"/>
      <c r="F25" s="95"/>
      <c r="G25" s="106"/>
      <c r="H25" s="97"/>
      <c r="I25" s="98"/>
    </row>
    <row r="26" spans="2:9" ht="15" customHeight="1">
      <c r="B26" s="86"/>
      <c r="C26" s="87"/>
      <c r="D26" s="88"/>
      <c r="E26" s="89"/>
      <c r="F26" s="90"/>
      <c r="G26" s="91"/>
      <c r="H26" s="92"/>
      <c r="I26" s="93"/>
    </row>
    <row r="27" spans="2:9" ht="15" customHeight="1">
      <c r="B27" s="103"/>
      <c r="C27" s="108"/>
      <c r="D27" s="104"/>
      <c r="E27" s="105"/>
      <c r="F27" s="95"/>
      <c r="G27" s="106"/>
      <c r="H27" s="97"/>
      <c r="I27" s="98"/>
    </row>
    <row r="28" spans="2:9" ht="15" customHeight="1">
      <c r="B28" s="86"/>
      <c r="C28" s="87"/>
      <c r="D28" s="88"/>
      <c r="E28" s="89"/>
      <c r="F28" s="90"/>
      <c r="G28" s="91"/>
      <c r="H28" s="92"/>
      <c r="I28" s="93"/>
    </row>
    <row r="29" spans="2:9" ht="15" customHeight="1">
      <c r="B29" s="86"/>
      <c r="C29" s="107" t="s">
        <v>78</v>
      </c>
      <c r="D29" s="88"/>
      <c r="E29" s="89"/>
      <c r="F29" s="95"/>
      <c r="G29" s="96"/>
      <c r="H29" s="97"/>
      <c r="I29" s="98"/>
    </row>
    <row r="30" spans="2:9" ht="15" customHeight="1">
      <c r="B30" s="99"/>
      <c r="C30" s="100"/>
      <c r="D30" s="101"/>
      <c r="E30" s="102"/>
      <c r="F30" s="90"/>
      <c r="G30" s="92"/>
      <c r="H30" s="92"/>
      <c r="I30" s="93"/>
    </row>
    <row r="31" spans="2:9" ht="15" customHeight="1">
      <c r="B31" s="86"/>
      <c r="C31" s="107" t="s">
        <v>38</v>
      </c>
      <c r="D31" s="88"/>
      <c r="E31" s="89">
        <v>1</v>
      </c>
      <c r="F31" s="109" t="s">
        <v>24</v>
      </c>
      <c r="G31" s="96"/>
      <c r="H31" s="110"/>
      <c r="I31" s="111"/>
    </row>
    <row r="32" spans="2:9" ht="15" customHeight="1">
      <c r="B32" s="112"/>
      <c r="C32" s="113"/>
      <c r="D32" s="114"/>
      <c r="E32" s="114"/>
      <c r="F32" s="114"/>
      <c r="G32" s="115"/>
      <c r="H32" s="115"/>
      <c r="I32" s="116"/>
    </row>
    <row r="33" spans="2:9" ht="15" customHeight="1">
      <c r="B33" s="117"/>
      <c r="C33" s="85" t="s">
        <v>79</v>
      </c>
      <c r="D33" s="118"/>
      <c r="E33" s="118"/>
      <c r="F33" s="118"/>
      <c r="G33" s="119"/>
      <c r="H33" s="120"/>
      <c r="I33" s="121"/>
    </row>
    <row r="34" spans="2:9" ht="25.5" customHeight="1">
      <c r="B34" s="122"/>
      <c r="C34" s="122"/>
      <c r="D34" s="123"/>
      <c r="E34" s="122"/>
      <c r="F34" s="122"/>
      <c r="G34" s="124"/>
      <c r="H34" s="125"/>
      <c r="I34" s="122"/>
    </row>
    <row r="35" spans="2:9" ht="15" customHeight="1">
      <c r="B35" s="126"/>
      <c r="C35" s="127"/>
      <c r="D35" s="128"/>
      <c r="E35" s="129"/>
      <c r="F35" s="130"/>
      <c r="G35" s="115"/>
      <c r="H35" s="115"/>
      <c r="I35" s="131"/>
    </row>
    <row r="36" spans="2:9" ht="15" customHeight="1">
      <c r="B36" s="86" t="s">
        <v>29</v>
      </c>
      <c r="C36" s="107" t="s">
        <v>30</v>
      </c>
      <c r="D36" s="88"/>
      <c r="E36" s="89"/>
      <c r="F36" s="109"/>
      <c r="G36" s="106"/>
      <c r="H36" s="110"/>
      <c r="I36" s="111"/>
    </row>
    <row r="37" spans="2:9" ht="15" customHeight="1">
      <c r="B37" s="99"/>
      <c r="C37" s="100"/>
      <c r="D37" s="101"/>
      <c r="E37" s="102"/>
      <c r="F37" s="90"/>
      <c r="G37" s="92"/>
      <c r="H37" s="92"/>
      <c r="I37" s="93"/>
    </row>
    <row r="38" spans="2:9" ht="15" customHeight="1">
      <c r="B38" s="103"/>
      <c r="C38" s="108"/>
      <c r="D38" s="104"/>
      <c r="E38" s="105"/>
      <c r="F38" s="95"/>
      <c r="G38" s="106"/>
      <c r="H38" s="97"/>
      <c r="I38" s="98"/>
    </row>
    <row r="39" spans="2:9" ht="15" customHeight="1">
      <c r="B39" s="86"/>
      <c r="C39" s="87"/>
      <c r="D39" s="88"/>
      <c r="E39" s="89"/>
      <c r="F39" s="90"/>
      <c r="G39" s="91"/>
      <c r="H39" s="91"/>
      <c r="I39" s="93"/>
    </row>
    <row r="40" spans="2:9" ht="15" customHeight="1">
      <c r="B40" s="86" t="s">
        <v>39</v>
      </c>
      <c r="C40" s="107" t="s">
        <v>74</v>
      </c>
      <c r="D40" s="88"/>
      <c r="E40" s="89">
        <v>1</v>
      </c>
      <c r="F40" s="95" t="s">
        <v>40</v>
      </c>
      <c r="G40" s="96"/>
      <c r="H40" s="110"/>
      <c r="I40" s="98"/>
    </row>
    <row r="41" spans="2:9" ht="15" customHeight="1">
      <c r="B41" s="99"/>
      <c r="C41" s="100"/>
      <c r="D41" s="101"/>
      <c r="E41" s="102"/>
      <c r="F41" s="90"/>
      <c r="G41" s="92"/>
      <c r="H41" s="92"/>
      <c r="I41" s="93"/>
    </row>
    <row r="42" spans="2:9" ht="15" customHeight="1">
      <c r="B42" s="86" t="s">
        <v>41</v>
      </c>
      <c r="C42" s="108" t="s">
        <v>42</v>
      </c>
      <c r="D42" s="104"/>
      <c r="E42" s="105">
        <v>1</v>
      </c>
      <c r="F42" s="95" t="s">
        <v>40</v>
      </c>
      <c r="G42" s="106"/>
      <c r="H42" s="97"/>
      <c r="I42" s="98"/>
    </row>
    <row r="43" spans="2:9" ht="15" customHeight="1">
      <c r="B43" s="99"/>
      <c r="C43" s="87"/>
      <c r="D43" s="88"/>
      <c r="E43" s="89"/>
      <c r="F43" s="90"/>
      <c r="G43" s="91"/>
      <c r="H43" s="92"/>
      <c r="I43" s="93"/>
    </row>
    <row r="44" spans="2:9" ht="15" customHeight="1">
      <c r="B44" s="86"/>
      <c r="C44" s="107"/>
      <c r="D44" s="88"/>
      <c r="E44" s="89"/>
      <c r="F44" s="95"/>
      <c r="G44" s="96"/>
      <c r="H44" s="97"/>
      <c r="I44" s="98"/>
    </row>
    <row r="45" spans="2:9" ht="15" customHeight="1">
      <c r="B45" s="99"/>
      <c r="C45" s="100"/>
      <c r="D45" s="101"/>
      <c r="E45" s="102"/>
      <c r="F45" s="90"/>
      <c r="G45" s="92"/>
      <c r="H45" s="92"/>
      <c r="I45" s="93"/>
    </row>
    <row r="46" spans="2:9" ht="15" customHeight="1">
      <c r="B46" s="103"/>
      <c r="C46" s="108"/>
      <c r="D46" s="104"/>
      <c r="E46" s="105"/>
      <c r="F46" s="95"/>
      <c r="G46" s="106"/>
      <c r="H46" s="97"/>
      <c r="I46" s="98"/>
    </row>
    <row r="47" spans="2:9" ht="15" customHeight="1">
      <c r="B47" s="86"/>
      <c r="C47" s="87"/>
      <c r="D47" s="88"/>
      <c r="E47" s="89"/>
      <c r="F47" s="90"/>
      <c r="G47" s="91"/>
      <c r="H47" s="92"/>
      <c r="I47" s="93"/>
    </row>
    <row r="48" spans="2:9" ht="15" customHeight="1">
      <c r="B48" s="86"/>
      <c r="C48" s="107"/>
      <c r="D48" s="88"/>
      <c r="E48" s="89"/>
      <c r="F48" s="95"/>
      <c r="G48" s="96"/>
      <c r="H48" s="97"/>
      <c r="I48" s="98"/>
    </row>
    <row r="49" spans="2:9" ht="15" customHeight="1">
      <c r="B49" s="99"/>
      <c r="C49" s="100"/>
      <c r="D49" s="101"/>
      <c r="E49" s="102"/>
      <c r="F49" s="90"/>
      <c r="G49" s="92"/>
      <c r="H49" s="92"/>
      <c r="I49" s="93"/>
    </row>
    <row r="50" spans="2:9" ht="15" customHeight="1">
      <c r="B50" s="103"/>
      <c r="C50" s="108"/>
      <c r="D50" s="104"/>
      <c r="E50" s="105"/>
      <c r="F50" s="95"/>
      <c r="G50" s="106"/>
      <c r="H50" s="97"/>
      <c r="I50" s="98"/>
    </row>
    <row r="51" spans="2:9" ht="15" customHeight="1">
      <c r="B51" s="86"/>
      <c r="C51" s="87"/>
      <c r="D51" s="88"/>
      <c r="E51" s="89"/>
      <c r="F51" s="90"/>
      <c r="G51" s="91"/>
      <c r="H51" s="92"/>
      <c r="I51" s="93"/>
    </row>
    <row r="52" spans="2:9" ht="15" customHeight="1">
      <c r="B52" s="86"/>
      <c r="C52" s="107"/>
      <c r="D52" s="88"/>
      <c r="E52" s="89"/>
      <c r="F52" s="95"/>
      <c r="G52" s="96"/>
      <c r="H52" s="97"/>
      <c r="I52" s="98"/>
    </row>
    <row r="53" spans="2:9" ht="15" customHeight="1">
      <c r="B53" s="99"/>
      <c r="C53" s="100"/>
      <c r="D53" s="101"/>
      <c r="E53" s="102"/>
      <c r="F53" s="90"/>
      <c r="G53" s="92"/>
      <c r="H53" s="92"/>
      <c r="I53" s="93"/>
    </row>
    <row r="54" spans="2:9" ht="15" customHeight="1">
      <c r="B54" s="103"/>
      <c r="C54" s="108"/>
      <c r="D54" s="104"/>
      <c r="E54" s="105"/>
      <c r="F54" s="95"/>
      <c r="G54" s="106"/>
      <c r="H54" s="97"/>
      <c r="I54" s="98"/>
    </row>
    <row r="55" spans="2:9" ht="15" customHeight="1">
      <c r="B55" s="86"/>
      <c r="C55" s="87"/>
      <c r="D55" s="88"/>
      <c r="E55" s="89"/>
      <c r="F55" s="90"/>
      <c r="G55" s="91"/>
      <c r="H55" s="92"/>
      <c r="I55" s="93"/>
    </row>
    <row r="56" spans="2:9" ht="15" customHeight="1">
      <c r="B56" s="86"/>
      <c r="C56" s="107"/>
      <c r="D56" s="88"/>
      <c r="E56" s="89"/>
      <c r="F56" s="95"/>
      <c r="G56" s="96"/>
      <c r="H56" s="97"/>
      <c r="I56" s="98"/>
    </row>
    <row r="57" spans="2:9" ht="15" customHeight="1">
      <c r="B57" s="99"/>
      <c r="C57" s="100"/>
      <c r="D57" s="101"/>
      <c r="E57" s="102"/>
      <c r="F57" s="90"/>
      <c r="G57" s="92"/>
      <c r="H57" s="92"/>
      <c r="I57" s="93"/>
    </row>
    <row r="58" spans="2:9" ht="15" customHeight="1">
      <c r="B58" s="103"/>
      <c r="C58" s="108"/>
      <c r="D58" s="104"/>
      <c r="E58" s="105"/>
      <c r="F58" s="95"/>
      <c r="G58" s="106"/>
      <c r="H58" s="97"/>
      <c r="I58" s="98"/>
    </row>
    <row r="59" spans="2:9" ht="15" customHeight="1">
      <c r="B59" s="86"/>
      <c r="C59" s="87"/>
      <c r="D59" s="88"/>
      <c r="E59" s="89"/>
      <c r="F59" s="90"/>
      <c r="G59" s="91"/>
      <c r="H59" s="92"/>
      <c r="I59" s="93"/>
    </row>
    <row r="60" spans="2:9" ht="15" customHeight="1">
      <c r="B60" s="103"/>
      <c r="C60" s="108"/>
      <c r="D60" s="104"/>
      <c r="E60" s="105"/>
      <c r="F60" s="95"/>
      <c r="G60" s="106"/>
      <c r="H60" s="97"/>
      <c r="I60" s="98"/>
    </row>
    <row r="61" spans="2:9" ht="15" customHeight="1">
      <c r="B61" s="86"/>
      <c r="C61" s="87"/>
      <c r="D61" s="88"/>
      <c r="E61" s="89"/>
      <c r="F61" s="90"/>
      <c r="G61" s="91"/>
      <c r="H61" s="92"/>
      <c r="I61" s="93"/>
    </row>
    <row r="62" spans="2:9" ht="15" customHeight="1">
      <c r="B62" s="86"/>
      <c r="C62" s="107"/>
      <c r="D62" s="88"/>
      <c r="E62" s="89"/>
      <c r="F62" s="95"/>
      <c r="G62" s="96"/>
      <c r="H62" s="97"/>
      <c r="I62" s="98"/>
    </row>
    <row r="63" spans="2:9" ht="15" customHeight="1">
      <c r="B63" s="99"/>
      <c r="C63" s="100"/>
      <c r="D63" s="101"/>
      <c r="E63" s="102"/>
      <c r="F63" s="90"/>
      <c r="G63" s="92"/>
      <c r="H63" s="92"/>
      <c r="I63" s="93"/>
    </row>
    <row r="64" spans="2:9" ht="15" customHeight="1">
      <c r="B64" s="86"/>
      <c r="C64" s="107"/>
      <c r="D64" s="88"/>
      <c r="E64" s="89"/>
      <c r="F64" s="109"/>
      <c r="G64" s="96"/>
      <c r="H64" s="110"/>
      <c r="I64" s="111"/>
    </row>
    <row r="65" spans="2:9" ht="15" customHeight="1">
      <c r="B65" s="112"/>
      <c r="C65" s="113"/>
      <c r="D65" s="114"/>
      <c r="E65" s="114"/>
      <c r="F65" s="114"/>
      <c r="G65" s="115"/>
      <c r="H65" s="115"/>
      <c r="I65" s="116"/>
    </row>
    <row r="66" spans="2:9" ht="15" customHeight="1">
      <c r="B66" s="117"/>
      <c r="C66" s="132" t="s">
        <v>4</v>
      </c>
      <c r="D66" s="118"/>
      <c r="E66" s="118"/>
      <c r="F66" s="118"/>
      <c r="G66" s="119"/>
      <c r="H66" s="120"/>
      <c r="I66" s="121"/>
    </row>
    <row r="67" spans="2:9" ht="25.5" customHeight="1">
      <c r="B67" s="122"/>
      <c r="C67" s="122"/>
      <c r="D67" s="123"/>
      <c r="E67" s="122"/>
      <c r="F67" s="122"/>
      <c r="G67" s="124"/>
      <c r="H67" s="125"/>
      <c r="I67" s="122"/>
    </row>
    <row r="68" spans="2:9" ht="15" customHeight="1">
      <c r="B68" s="126"/>
      <c r="C68" s="127"/>
      <c r="D68" s="128"/>
      <c r="E68" s="129"/>
      <c r="F68" s="130"/>
      <c r="G68" s="115"/>
      <c r="H68" s="115"/>
      <c r="I68" s="131"/>
    </row>
    <row r="69" spans="2:9" ht="15" customHeight="1">
      <c r="B69" s="86" t="s">
        <v>39</v>
      </c>
      <c r="C69" s="107" t="s">
        <v>74</v>
      </c>
      <c r="D69" s="88"/>
      <c r="E69" s="89"/>
      <c r="F69" s="109"/>
      <c r="G69" s="106"/>
      <c r="H69" s="110"/>
      <c r="I69" s="111"/>
    </row>
    <row r="70" spans="2:9" ht="15" customHeight="1">
      <c r="B70" s="99"/>
      <c r="C70" s="100"/>
      <c r="D70" s="101"/>
      <c r="E70" s="102"/>
      <c r="F70" s="90"/>
      <c r="G70" s="92"/>
      <c r="H70" s="92"/>
      <c r="I70" s="93"/>
    </row>
    <row r="71" spans="2:9" ht="15" customHeight="1">
      <c r="B71" s="103"/>
      <c r="C71" s="108"/>
      <c r="D71" s="104"/>
      <c r="E71" s="105"/>
      <c r="F71" s="95"/>
      <c r="G71" s="106"/>
      <c r="H71" s="97"/>
      <c r="I71" s="98"/>
    </row>
    <row r="72" spans="2:9" ht="15" customHeight="1">
      <c r="B72" s="86"/>
      <c r="C72" s="87"/>
      <c r="D72" s="88"/>
      <c r="E72" s="89"/>
      <c r="F72" s="90"/>
      <c r="G72" s="91"/>
      <c r="H72" s="91"/>
      <c r="I72" s="93"/>
    </row>
    <row r="73" spans="2:9" ht="15" customHeight="1">
      <c r="B73" s="86" t="s">
        <v>43</v>
      </c>
      <c r="C73" s="107" t="s">
        <v>28</v>
      </c>
      <c r="D73" s="88"/>
      <c r="E73" s="89">
        <v>1</v>
      </c>
      <c r="F73" s="95" t="s">
        <v>44</v>
      </c>
      <c r="G73" s="96"/>
      <c r="H73" s="110"/>
      <c r="I73" s="98"/>
    </row>
    <row r="74" spans="2:9" ht="15" customHeight="1">
      <c r="B74" s="99"/>
      <c r="C74" s="100"/>
      <c r="D74" s="101"/>
      <c r="E74" s="102"/>
      <c r="F74" s="90"/>
      <c r="G74" s="92"/>
      <c r="H74" s="92"/>
      <c r="I74" s="93"/>
    </row>
    <row r="75" spans="2:9" ht="15" customHeight="1">
      <c r="B75" s="103" t="s">
        <v>45</v>
      </c>
      <c r="C75" s="108" t="s">
        <v>46</v>
      </c>
      <c r="D75" s="104"/>
      <c r="E75" s="105">
        <v>1</v>
      </c>
      <c r="F75" s="95" t="s">
        <v>44</v>
      </c>
      <c r="G75" s="106"/>
      <c r="H75" s="97"/>
      <c r="I75" s="98"/>
    </row>
    <row r="76" spans="2:9" ht="15" customHeight="1">
      <c r="B76" s="86"/>
      <c r="C76" s="87"/>
      <c r="D76" s="88"/>
      <c r="E76" s="89"/>
      <c r="F76" s="90"/>
      <c r="G76" s="91"/>
      <c r="H76" s="92"/>
      <c r="I76" s="93"/>
    </row>
    <row r="77" spans="2:9" ht="15" customHeight="1">
      <c r="B77" s="86" t="s">
        <v>47</v>
      </c>
      <c r="C77" s="107" t="s">
        <v>48</v>
      </c>
      <c r="D77" s="88"/>
      <c r="E77" s="89">
        <v>1</v>
      </c>
      <c r="F77" s="95" t="s">
        <v>44</v>
      </c>
      <c r="G77" s="96"/>
      <c r="H77" s="97"/>
      <c r="I77" s="98"/>
    </row>
    <row r="78" spans="2:9" ht="15" customHeight="1">
      <c r="B78" s="99"/>
      <c r="C78" s="100"/>
      <c r="D78" s="101"/>
      <c r="E78" s="102"/>
      <c r="F78" s="90"/>
      <c r="G78" s="92"/>
      <c r="H78" s="92"/>
      <c r="I78" s="93"/>
    </row>
    <row r="79" spans="2:9" ht="15" customHeight="1">
      <c r="B79" s="103" t="s">
        <v>49</v>
      </c>
      <c r="C79" s="108" t="s">
        <v>50</v>
      </c>
      <c r="D79" s="104"/>
      <c r="E79" s="105">
        <v>1</v>
      </c>
      <c r="F79" s="95" t="s">
        <v>44</v>
      </c>
      <c r="G79" s="106"/>
      <c r="H79" s="97"/>
      <c r="I79" s="98"/>
    </row>
    <row r="80" spans="2:9" ht="15" customHeight="1">
      <c r="B80" s="86"/>
      <c r="C80" s="87"/>
      <c r="D80" s="88"/>
      <c r="E80" s="89"/>
      <c r="F80" s="90"/>
      <c r="G80" s="91"/>
      <c r="H80" s="92"/>
      <c r="I80" s="93"/>
    </row>
    <row r="81" spans="2:9" ht="15" customHeight="1">
      <c r="B81" s="86" t="s">
        <v>51</v>
      </c>
      <c r="C81" s="107" t="s">
        <v>52</v>
      </c>
      <c r="D81" s="88"/>
      <c r="E81" s="89">
        <v>1</v>
      </c>
      <c r="F81" s="95" t="s">
        <v>44</v>
      </c>
      <c r="G81" s="96"/>
      <c r="H81" s="97"/>
      <c r="I81" s="98"/>
    </row>
    <row r="82" spans="2:9" ht="15" customHeight="1">
      <c r="B82" s="99"/>
      <c r="C82" s="100"/>
      <c r="D82" s="101"/>
      <c r="E82" s="102"/>
      <c r="F82" s="90"/>
      <c r="G82" s="92"/>
      <c r="H82" s="92"/>
      <c r="I82" s="93"/>
    </row>
    <row r="83" spans="2:9" ht="15" customHeight="1">
      <c r="B83" s="103" t="s">
        <v>53</v>
      </c>
      <c r="C83" s="108" t="s">
        <v>54</v>
      </c>
      <c r="D83" s="104"/>
      <c r="E83" s="105">
        <v>1</v>
      </c>
      <c r="F83" s="95" t="s">
        <v>44</v>
      </c>
      <c r="G83" s="106"/>
      <c r="H83" s="97"/>
      <c r="I83" s="98"/>
    </row>
    <row r="84" spans="2:9" ht="15" customHeight="1">
      <c r="B84" s="86"/>
      <c r="C84" s="87"/>
      <c r="D84" s="88"/>
      <c r="E84" s="89"/>
      <c r="F84" s="90"/>
      <c r="G84" s="91"/>
      <c r="H84" s="92"/>
      <c r="I84" s="93"/>
    </row>
    <row r="85" spans="2:9" ht="15" customHeight="1">
      <c r="B85" s="86" t="s">
        <v>55</v>
      </c>
      <c r="C85" s="107" t="s">
        <v>56</v>
      </c>
      <c r="D85" s="88"/>
      <c r="E85" s="89">
        <v>1</v>
      </c>
      <c r="F85" s="95" t="s">
        <v>44</v>
      </c>
      <c r="G85" s="96"/>
      <c r="H85" s="97"/>
      <c r="I85" s="98"/>
    </row>
    <row r="86" spans="2:9" ht="15" customHeight="1">
      <c r="B86" s="99"/>
      <c r="C86" s="100"/>
      <c r="D86" s="101"/>
      <c r="E86" s="102"/>
      <c r="F86" s="90"/>
      <c r="G86" s="92"/>
      <c r="H86" s="92"/>
      <c r="I86" s="93"/>
    </row>
    <row r="87" spans="2:9" ht="15" customHeight="1">
      <c r="B87" s="103" t="s">
        <v>57</v>
      </c>
      <c r="C87" s="108" t="s">
        <v>17</v>
      </c>
      <c r="D87" s="104"/>
      <c r="E87" s="105">
        <v>1</v>
      </c>
      <c r="F87" s="95" t="s">
        <v>44</v>
      </c>
      <c r="G87" s="106"/>
      <c r="H87" s="97"/>
      <c r="I87" s="98"/>
    </row>
    <row r="88" spans="2:9" ht="15" customHeight="1">
      <c r="B88" s="86"/>
      <c r="C88" s="87"/>
      <c r="D88" s="88"/>
      <c r="E88" s="89"/>
      <c r="F88" s="90"/>
      <c r="G88" s="91"/>
      <c r="H88" s="92"/>
      <c r="I88" s="93"/>
    </row>
    <row r="89" spans="2:9" ht="15" customHeight="1">
      <c r="B89" s="86" t="s">
        <v>58</v>
      </c>
      <c r="C89" s="107" t="s">
        <v>18</v>
      </c>
      <c r="D89" s="88"/>
      <c r="E89" s="89">
        <v>1</v>
      </c>
      <c r="F89" s="95" t="s">
        <v>40</v>
      </c>
      <c r="G89" s="96"/>
      <c r="H89" s="97"/>
      <c r="I89" s="98"/>
    </row>
    <row r="90" spans="2:9" ht="15" customHeight="1">
      <c r="B90" s="99"/>
      <c r="C90" s="100"/>
      <c r="D90" s="101"/>
      <c r="E90" s="102"/>
      <c r="F90" s="90"/>
      <c r="G90" s="92"/>
      <c r="H90" s="92"/>
      <c r="I90" s="93"/>
    </row>
    <row r="91" spans="2:9" ht="15" customHeight="1">
      <c r="B91" s="103" t="s">
        <v>59</v>
      </c>
      <c r="C91" s="133" t="s">
        <v>63</v>
      </c>
      <c r="D91" s="104"/>
      <c r="E91" s="105">
        <v>1</v>
      </c>
      <c r="F91" s="95" t="s">
        <v>40</v>
      </c>
      <c r="G91" s="106"/>
      <c r="H91" s="97"/>
      <c r="I91" s="98"/>
    </row>
    <row r="92" spans="2:9" ht="15" customHeight="1">
      <c r="B92" s="86"/>
      <c r="C92" s="87"/>
      <c r="D92" s="88"/>
      <c r="E92" s="89"/>
      <c r="F92" s="90"/>
      <c r="G92" s="91"/>
      <c r="H92" s="92"/>
      <c r="I92" s="93"/>
    </row>
    <row r="93" spans="2:9" ht="15" customHeight="1">
      <c r="B93" s="103" t="s">
        <v>60</v>
      </c>
      <c r="C93" s="108" t="s">
        <v>19</v>
      </c>
      <c r="D93" s="104"/>
      <c r="E93" s="105">
        <v>1</v>
      </c>
      <c r="F93" s="95" t="s">
        <v>40</v>
      </c>
      <c r="G93" s="106"/>
      <c r="H93" s="97"/>
      <c r="I93" s="98"/>
    </row>
    <row r="94" spans="2:9" ht="15" customHeight="1">
      <c r="B94" s="86"/>
      <c r="C94" s="87"/>
      <c r="D94" s="88"/>
      <c r="E94" s="89"/>
      <c r="F94" s="90"/>
      <c r="G94" s="91"/>
      <c r="H94" s="92"/>
      <c r="I94" s="93"/>
    </row>
    <row r="95" spans="2:9" ht="15" customHeight="1">
      <c r="B95" s="86" t="s">
        <v>61</v>
      </c>
      <c r="C95" s="107" t="s">
        <v>20</v>
      </c>
      <c r="D95" s="88"/>
      <c r="E95" s="89">
        <v>1</v>
      </c>
      <c r="F95" s="95" t="s">
        <v>44</v>
      </c>
      <c r="G95" s="96"/>
      <c r="H95" s="97"/>
      <c r="I95" s="98"/>
    </row>
    <row r="96" spans="2:9" ht="15" customHeight="1">
      <c r="B96" s="99"/>
      <c r="C96" s="100"/>
      <c r="D96" s="101"/>
      <c r="E96" s="102"/>
      <c r="F96" s="90"/>
      <c r="G96" s="92"/>
      <c r="H96" s="92"/>
      <c r="I96" s="93"/>
    </row>
    <row r="97" spans="2:9" ht="15" customHeight="1">
      <c r="B97" s="86" t="s">
        <v>62</v>
      </c>
      <c r="C97" s="107" t="s">
        <v>25</v>
      </c>
      <c r="D97" s="88"/>
      <c r="E97" s="89">
        <v>1</v>
      </c>
      <c r="F97" s="109" t="s">
        <v>44</v>
      </c>
      <c r="G97" s="96"/>
      <c r="H97" s="110"/>
      <c r="I97" s="111"/>
    </row>
    <row r="98" spans="2:9" ht="15" customHeight="1">
      <c r="B98" s="112"/>
      <c r="C98" s="113"/>
      <c r="D98" s="114"/>
      <c r="E98" s="114"/>
      <c r="F98" s="114"/>
      <c r="G98" s="115"/>
      <c r="H98" s="115"/>
      <c r="I98" s="116"/>
    </row>
    <row r="99" spans="2:9" ht="15" customHeight="1">
      <c r="B99" s="117"/>
      <c r="C99" s="132"/>
      <c r="D99" s="118"/>
      <c r="E99" s="118"/>
      <c r="F99" s="118"/>
      <c r="G99" s="119"/>
      <c r="H99" s="120"/>
      <c r="I99" s="121"/>
    </row>
    <row r="100" spans="2:9" ht="25.5" customHeight="1">
      <c r="B100" s="122"/>
      <c r="C100" s="122"/>
      <c r="D100" s="123"/>
      <c r="E100" s="122"/>
      <c r="F100" s="122"/>
      <c r="G100" s="124"/>
      <c r="H100" s="125"/>
      <c r="I100" s="122"/>
    </row>
    <row r="101" spans="2:9" ht="15" customHeight="1">
      <c r="B101" s="126"/>
      <c r="C101" s="127"/>
      <c r="D101" s="128"/>
      <c r="E101" s="129"/>
      <c r="F101" s="130"/>
      <c r="G101" s="115"/>
      <c r="H101" s="115"/>
      <c r="I101" s="131"/>
    </row>
    <row r="102" spans="2:9" ht="15" customHeight="1">
      <c r="B102" s="86" t="s">
        <v>64</v>
      </c>
      <c r="C102" s="107" t="s">
        <v>21</v>
      </c>
      <c r="D102" s="88"/>
      <c r="E102" s="89">
        <v>1</v>
      </c>
      <c r="F102" s="109" t="s">
        <v>44</v>
      </c>
      <c r="G102" s="106"/>
      <c r="H102" s="110"/>
      <c r="I102" s="111"/>
    </row>
    <row r="103" spans="2:9" ht="15" customHeight="1">
      <c r="B103" s="99"/>
      <c r="C103" s="100"/>
      <c r="D103" s="101"/>
      <c r="E103" s="102"/>
      <c r="F103" s="90"/>
      <c r="G103" s="92"/>
      <c r="H103" s="92"/>
      <c r="I103" s="93"/>
    </row>
    <row r="104" spans="2:9" ht="15" customHeight="1">
      <c r="B104" s="86" t="s">
        <v>65</v>
      </c>
      <c r="C104" s="108" t="s">
        <v>22</v>
      </c>
      <c r="D104" s="104"/>
      <c r="E104" s="105">
        <v>1</v>
      </c>
      <c r="F104" s="95" t="s">
        <v>27</v>
      </c>
      <c r="G104" s="106"/>
      <c r="H104" s="97"/>
      <c r="I104" s="98"/>
    </row>
    <row r="105" spans="2:9" ht="15" customHeight="1">
      <c r="B105" s="99"/>
      <c r="C105" s="87"/>
      <c r="D105" s="88"/>
      <c r="E105" s="89"/>
      <c r="F105" s="90"/>
      <c r="G105" s="91"/>
      <c r="H105" s="91"/>
      <c r="I105" s="93"/>
    </row>
    <row r="106" spans="2:9" ht="15" customHeight="1">
      <c r="B106" s="86" t="s">
        <v>66</v>
      </c>
      <c r="C106" s="107" t="s">
        <v>71</v>
      </c>
      <c r="D106" s="88"/>
      <c r="E106" s="89">
        <v>1</v>
      </c>
      <c r="F106" s="95" t="s">
        <v>27</v>
      </c>
      <c r="G106" s="96"/>
      <c r="H106" s="110"/>
      <c r="I106" s="98"/>
    </row>
    <row r="107" spans="2:9" ht="15" customHeight="1">
      <c r="B107" s="99"/>
      <c r="C107" s="100"/>
      <c r="D107" s="101"/>
      <c r="E107" s="102"/>
      <c r="F107" s="90"/>
      <c r="G107" s="92"/>
      <c r="H107" s="92"/>
      <c r="I107" s="93"/>
    </row>
    <row r="108" spans="2:9" ht="15" customHeight="1">
      <c r="B108" s="86" t="s">
        <v>67</v>
      </c>
      <c r="C108" s="108" t="s">
        <v>26</v>
      </c>
      <c r="D108" s="104"/>
      <c r="E108" s="105">
        <v>1</v>
      </c>
      <c r="F108" s="95" t="s">
        <v>27</v>
      </c>
      <c r="G108" s="106"/>
      <c r="H108" s="97"/>
      <c r="I108" s="98"/>
    </row>
    <row r="109" spans="2:9" ht="15" customHeight="1">
      <c r="B109" s="99"/>
      <c r="C109" s="87"/>
      <c r="D109" s="88"/>
      <c r="E109" s="89"/>
      <c r="F109" s="90"/>
      <c r="G109" s="91"/>
      <c r="H109" s="92"/>
      <c r="I109" s="93"/>
    </row>
    <row r="110" spans="2:9" ht="15" customHeight="1">
      <c r="B110" s="86" t="s">
        <v>68</v>
      </c>
      <c r="C110" s="107" t="s">
        <v>23</v>
      </c>
      <c r="D110" s="88"/>
      <c r="E110" s="89">
        <v>1</v>
      </c>
      <c r="F110" s="95" t="s">
        <v>27</v>
      </c>
      <c r="G110" s="96"/>
      <c r="H110" s="97"/>
      <c r="I110" s="98"/>
    </row>
    <row r="111" spans="2:9" ht="15" customHeight="1">
      <c r="B111" s="99"/>
      <c r="C111" s="100"/>
      <c r="D111" s="101"/>
      <c r="E111" s="102"/>
      <c r="F111" s="90"/>
      <c r="G111" s="92"/>
      <c r="H111" s="92"/>
      <c r="I111" s="93"/>
    </row>
    <row r="112" spans="2:9" ht="15" customHeight="1">
      <c r="B112" s="86" t="s">
        <v>69</v>
      </c>
      <c r="C112" s="108" t="s">
        <v>72</v>
      </c>
      <c r="D112" s="104"/>
      <c r="E112" s="105">
        <v>1</v>
      </c>
      <c r="F112" s="95" t="s">
        <v>27</v>
      </c>
      <c r="G112" s="106"/>
      <c r="H112" s="97"/>
      <c r="I112" s="98"/>
    </row>
    <row r="113" spans="2:9" ht="15" customHeight="1">
      <c r="B113" s="99"/>
      <c r="C113" s="87"/>
      <c r="D113" s="88"/>
      <c r="E113" s="89"/>
      <c r="F113" s="90"/>
      <c r="G113" s="91"/>
      <c r="H113" s="92"/>
      <c r="I113" s="93"/>
    </row>
    <row r="114" spans="2:9" ht="15" customHeight="1">
      <c r="B114" s="86" t="s">
        <v>70</v>
      </c>
      <c r="C114" s="107" t="s">
        <v>73</v>
      </c>
      <c r="D114" s="88"/>
      <c r="E114" s="89">
        <v>1</v>
      </c>
      <c r="F114" s="95" t="s">
        <v>27</v>
      </c>
      <c r="G114" s="96"/>
      <c r="H114" s="97"/>
      <c r="I114" s="98"/>
    </row>
    <row r="115" spans="2:9" ht="15" customHeight="1">
      <c r="B115" s="99"/>
      <c r="C115" s="100"/>
      <c r="D115" s="101"/>
      <c r="E115" s="102"/>
      <c r="F115" s="90"/>
      <c r="G115" s="92"/>
      <c r="H115" s="92"/>
      <c r="I115" s="93"/>
    </row>
    <row r="116" spans="2:9" ht="15" customHeight="1">
      <c r="B116" s="86"/>
      <c r="C116" s="108"/>
      <c r="D116" s="104"/>
      <c r="E116" s="105"/>
      <c r="F116" s="95"/>
      <c r="G116" s="106"/>
      <c r="H116" s="97"/>
      <c r="I116" s="98"/>
    </row>
    <row r="117" spans="2:9" ht="15" customHeight="1">
      <c r="B117" s="99"/>
      <c r="C117" s="87"/>
      <c r="D117" s="88"/>
      <c r="E117" s="89"/>
      <c r="F117" s="90"/>
      <c r="G117" s="91"/>
      <c r="H117" s="92"/>
      <c r="I117" s="93"/>
    </row>
    <row r="118" spans="2:9" ht="15" customHeight="1">
      <c r="B118" s="86"/>
      <c r="C118" s="107"/>
      <c r="D118" s="88"/>
      <c r="E118" s="89"/>
      <c r="F118" s="95"/>
      <c r="G118" s="96"/>
      <c r="H118" s="97"/>
      <c r="I118" s="98"/>
    </row>
    <row r="119" spans="2:9" ht="15" customHeight="1">
      <c r="B119" s="99"/>
      <c r="C119" s="100"/>
      <c r="D119" s="101"/>
      <c r="E119" s="102"/>
      <c r="F119" s="90"/>
      <c r="G119" s="92"/>
      <c r="H119" s="92"/>
      <c r="I119" s="93"/>
    </row>
    <row r="120" spans="2:9" ht="15" customHeight="1">
      <c r="B120" s="103"/>
      <c r="C120" s="108"/>
      <c r="D120" s="104"/>
      <c r="E120" s="105"/>
      <c r="F120" s="95"/>
      <c r="G120" s="106"/>
      <c r="H120" s="97"/>
      <c r="I120" s="98"/>
    </row>
    <row r="121" spans="2:9" ht="15" customHeight="1">
      <c r="B121" s="86"/>
      <c r="C121" s="87"/>
      <c r="D121" s="88"/>
      <c r="E121" s="89"/>
      <c r="F121" s="90"/>
      <c r="G121" s="91"/>
      <c r="H121" s="92"/>
      <c r="I121" s="93"/>
    </row>
    <row r="122" spans="2:9" ht="15" customHeight="1">
      <c r="B122" s="86"/>
      <c r="C122" s="107"/>
      <c r="D122" s="88"/>
      <c r="E122" s="89"/>
      <c r="F122" s="95"/>
      <c r="G122" s="96"/>
      <c r="H122" s="97"/>
      <c r="I122" s="98"/>
    </row>
    <row r="123" spans="2:9" ht="15" customHeight="1">
      <c r="B123" s="99"/>
      <c r="C123" s="100"/>
      <c r="D123" s="101"/>
      <c r="E123" s="102"/>
      <c r="F123" s="90"/>
      <c r="G123" s="92"/>
      <c r="H123" s="92"/>
      <c r="I123" s="93"/>
    </row>
    <row r="124" spans="2:9" ht="15" customHeight="1">
      <c r="B124" s="103"/>
      <c r="C124" s="108"/>
      <c r="D124" s="104"/>
      <c r="E124" s="105"/>
      <c r="F124" s="95"/>
      <c r="G124" s="106"/>
      <c r="H124" s="97"/>
      <c r="I124" s="98"/>
    </row>
    <row r="125" spans="2:9" ht="15" customHeight="1">
      <c r="B125" s="86"/>
      <c r="C125" s="87"/>
      <c r="D125" s="88"/>
      <c r="E125" s="89"/>
      <c r="F125" s="90"/>
      <c r="G125" s="91"/>
      <c r="H125" s="92"/>
      <c r="I125" s="93"/>
    </row>
    <row r="126" spans="2:9" ht="15" customHeight="1">
      <c r="B126" s="103"/>
      <c r="C126" s="108"/>
      <c r="D126" s="104"/>
      <c r="E126" s="105"/>
      <c r="F126" s="95"/>
      <c r="G126" s="106"/>
      <c r="H126" s="97"/>
      <c r="I126" s="98"/>
    </row>
    <row r="127" spans="2:9" ht="15" customHeight="1">
      <c r="B127" s="86"/>
      <c r="C127" s="87"/>
      <c r="D127" s="88"/>
      <c r="E127" s="89"/>
      <c r="F127" s="90"/>
      <c r="G127" s="91"/>
      <c r="H127" s="92"/>
      <c r="I127" s="93"/>
    </row>
    <row r="128" spans="2:9" ht="15" customHeight="1">
      <c r="B128" s="86"/>
      <c r="C128" s="107"/>
      <c r="D128" s="88"/>
      <c r="E128" s="89"/>
      <c r="F128" s="95"/>
      <c r="G128" s="96"/>
      <c r="H128" s="97"/>
      <c r="I128" s="98"/>
    </row>
    <row r="129" spans="2:9" ht="15" customHeight="1">
      <c r="B129" s="99"/>
      <c r="C129" s="100"/>
      <c r="D129" s="101"/>
      <c r="E129" s="102"/>
      <c r="F129" s="90"/>
      <c r="G129" s="92"/>
      <c r="H129" s="92"/>
      <c r="I129" s="93"/>
    </row>
    <row r="130" spans="2:9" ht="15" customHeight="1">
      <c r="B130" s="86"/>
      <c r="C130" s="107"/>
      <c r="D130" s="88"/>
      <c r="E130" s="89"/>
      <c r="F130" s="109"/>
      <c r="G130" s="96"/>
      <c r="H130" s="110"/>
      <c r="I130" s="111"/>
    </row>
    <row r="131" spans="2:9" ht="15" customHeight="1">
      <c r="B131" s="112"/>
      <c r="C131" s="113"/>
      <c r="D131" s="114"/>
      <c r="E131" s="114"/>
      <c r="F131" s="114"/>
      <c r="G131" s="115"/>
      <c r="H131" s="115"/>
      <c r="I131" s="116"/>
    </row>
    <row r="132" spans="2:9" ht="15" customHeight="1">
      <c r="B132" s="117"/>
      <c r="C132" s="132" t="s">
        <v>4</v>
      </c>
      <c r="D132" s="118"/>
      <c r="E132" s="118"/>
      <c r="F132" s="118"/>
      <c r="G132" s="119"/>
      <c r="H132" s="120"/>
      <c r="I132" s="121"/>
    </row>
    <row r="133" spans="2:9" ht="25.5" customHeight="1">
      <c r="B133" s="122"/>
      <c r="C133" s="122"/>
      <c r="D133" s="123"/>
      <c r="E133" s="122"/>
      <c r="F133" s="122"/>
      <c r="G133" s="124"/>
      <c r="H133" s="125"/>
      <c r="I133" s="122"/>
    </row>
    <row r="134" spans="2:9" ht="15" customHeight="1">
      <c r="B134" s="126"/>
      <c r="C134" s="127"/>
      <c r="D134" s="128"/>
      <c r="E134" s="129"/>
      <c r="F134" s="130"/>
      <c r="G134" s="115"/>
      <c r="H134" s="115"/>
      <c r="I134" s="131"/>
    </row>
    <row r="135" spans="2:9" ht="15" customHeight="1">
      <c r="B135" s="86" t="s">
        <v>41</v>
      </c>
      <c r="C135" s="107" t="s">
        <v>80</v>
      </c>
      <c r="D135" s="88"/>
      <c r="E135" s="89"/>
      <c r="F135" s="109"/>
      <c r="G135" s="106"/>
      <c r="H135" s="110"/>
      <c r="I135" s="111"/>
    </row>
    <row r="136" spans="2:9" ht="15" customHeight="1">
      <c r="B136" s="99"/>
      <c r="C136" s="100"/>
      <c r="D136" s="101"/>
      <c r="E136" s="102"/>
      <c r="F136" s="90"/>
      <c r="G136" s="92"/>
      <c r="H136" s="92"/>
      <c r="I136" s="93"/>
    </row>
    <row r="137" spans="2:9" ht="15" customHeight="1">
      <c r="B137" s="103"/>
      <c r="C137" s="108"/>
      <c r="D137" s="104"/>
      <c r="E137" s="105"/>
      <c r="F137" s="95"/>
      <c r="G137" s="106"/>
      <c r="H137" s="97"/>
      <c r="I137" s="98"/>
    </row>
    <row r="138" spans="2:9" ht="15" customHeight="1">
      <c r="B138" s="86"/>
      <c r="C138" s="87"/>
      <c r="D138" s="88"/>
      <c r="E138" s="89"/>
      <c r="F138" s="90"/>
      <c r="G138" s="91"/>
      <c r="H138" s="91"/>
      <c r="I138" s="93"/>
    </row>
    <row r="139" spans="2:9" ht="15" customHeight="1">
      <c r="B139" s="86" t="s">
        <v>81</v>
      </c>
      <c r="C139" s="107" t="s">
        <v>28</v>
      </c>
      <c r="D139" s="88"/>
      <c r="E139" s="89">
        <v>1</v>
      </c>
      <c r="F139" s="95" t="s">
        <v>82</v>
      </c>
      <c r="G139" s="96"/>
      <c r="H139" s="110"/>
      <c r="I139" s="98"/>
    </row>
    <row r="140" spans="2:9" ht="15" customHeight="1">
      <c r="B140" s="99"/>
      <c r="C140" s="100"/>
      <c r="D140" s="101"/>
      <c r="E140" s="102"/>
      <c r="F140" s="90"/>
      <c r="G140" s="92"/>
      <c r="H140" s="92"/>
      <c r="I140" s="93"/>
    </row>
    <row r="141" spans="2:9" ht="15" customHeight="1">
      <c r="B141" s="103" t="s">
        <v>83</v>
      </c>
      <c r="C141" s="108" t="s">
        <v>46</v>
      </c>
      <c r="D141" s="104"/>
      <c r="E141" s="105">
        <v>1</v>
      </c>
      <c r="F141" s="95" t="s">
        <v>82</v>
      </c>
      <c r="G141" s="106"/>
      <c r="H141" s="97"/>
      <c r="I141" s="98"/>
    </row>
    <row r="142" spans="2:9" ht="15" customHeight="1">
      <c r="B142" s="86"/>
      <c r="C142" s="87"/>
      <c r="D142" s="88"/>
      <c r="E142" s="89"/>
      <c r="F142" s="90"/>
      <c r="G142" s="91"/>
      <c r="H142" s="92"/>
      <c r="I142" s="93"/>
    </row>
    <row r="143" spans="2:9" ht="15" customHeight="1">
      <c r="B143" s="86" t="s">
        <v>84</v>
      </c>
      <c r="C143" s="107" t="s">
        <v>48</v>
      </c>
      <c r="D143" s="88"/>
      <c r="E143" s="89">
        <v>1</v>
      </c>
      <c r="F143" s="95" t="s">
        <v>82</v>
      </c>
      <c r="G143" s="96"/>
      <c r="H143" s="97"/>
      <c r="I143" s="98"/>
    </row>
    <row r="144" spans="2:9" ht="15" customHeight="1">
      <c r="B144" s="99"/>
      <c r="C144" s="100"/>
      <c r="D144" s="101"/>
      <c r="E144" s="102"/>
      <c r="F144" s="90"/>
      <c r="G144" s="92"/>
      <c r="H144" s="92"/>
      <c r="I144" s="93"/>
    </row>
    <row r="145" spans="2:9" ht="15" customHeight="1">
      <c r="B145" s="103" t="s">
        <v>85</v>
      </c>
      <c r="C145" s="108" t="s">
        <v>50</v>
      </c>
      <c r="D145" s="104"/>
      <c r="E145" s="105">
        <v>1</v>
      </c>
      <c r="F145" s="95" t="s">
        <v>82</v>
      </c>
      <c r="G145" s="106"/>
      <c r="H145" s="97"/>
      <c r="I145" s="98"/>
    </row>
    <row r="146" spans="2:9" ht="15" customHeight="1">
      <c r="B146" s="86"/>
      <c r="C146" s="87"/>
      <c r="D146" s="88"/>
      <c r="E146" s="89"/>
      <c r="F146" s="90"/>
      <c r="G146" s="91"/>
      <c r="H146" s="92"/>
      <c r="I146" s="93"/>
    </row>
    <row r="147" spans="2:9" ht="15" customHeight="1">
      <c r="B147" s="86" t="s">
        <v>86</v>
      </c>
      <c r="C147" s="107" t="s">
        <v>52</v>
      </c>
      <c r="D147" s="88"/>
      <c r="E147" s="89">
        <v>1</v>
      </c>
      <c r="F147" s="95" t="s">
        <v>82</v>
      </c>
      <c r="G147" s="96"/>
      <c r="H147" s="97"/>
      <c r="I147" s="98"/>
    </row>
    <row r="148" spans="2:9" ht="15" customHeight="1">
      <c r="B148" s="99"/>
      <c r="C148" s="100"/>
      <c r="D148" s="101"/>
      <c r="E148" s="102"/>
      <c r="F148" s="90"/>
      <c r="G148" s="92"/>
      <c r="H148" s="92"/>
      <c r="I148" s="93"/>
    </row>
    <row r="149" spans="2:9" ht="15" customHeight="1">
      <c r="B149" s="103" t="s">
        <v>87</v>
      </c>
      <c r="C149" s="108" t="s">
        <v>54</v>
      </c>
      <c r="D149" s="104"/>
      <c r="E149" s="105">
        <v>1</v>
      </c>
      <c r="F149" s="95" t="s">
        <v>82</v>
      </c>
      <c r="G149" s="106"/>
      <c r="H149" s="97"/>
      <c r="I149" s="98"/>
    </row>
    <row r="150" spans="2:9" ht="15" customHeight="1">
      <c r="B150" s="86"/>
      <c r="C150" s="87"/>
      <c r="D150" s="88"/>
      <c r="E150" s="89"/>
      <c r="F150" s="90"/>
      <c r="G150" s="91"/>
      <c r="H150" s="92"/>
      <c r="I150" s="93"/>
    </row>
    <row r="151" spans="2:9" ht="15" customHeight="1">
      <c r="B151" s="86" t="s">
        <v>88</v>
      </c>
      <c r="C151" s="107" t="s">
        <v>56</v>
      </c>
      <c r="D151" s="88"/>
      <c r="E151" s="89">
        <v>1</v>
      </c>
      <c r="F151" s="95" t="s">
        <v>82</v>
      </c>
      <c r="G151" s="96"/>
      <c r="H151" s="97"/>
      <c r="I151" s="98"/>
    </row>
    <row r="152" spans="2:9" ht="15" customHeight="1">
      <c r="B152" s="99"/>
      <c r="C152" s="100"/>
      <c r="D152" s="101"/>
      <c r="E152" s="102"/>
      <c r="F152" s="90"/>
      <c r="G152" s="92"/>
      <c r="H152" s="92"/>
      <c r="I152" s="93"/>
    </row>
    <row r="153" spans="2:9" ht="15" customHeight="1">
      <c r="B153" s="103" t="s">
        <v>89</v>
      </c>
      <c r="C153" s="108" t="s">
        <v>18</v>
      </c>
      <c r="D153" s="104"/>
      <c r="E153" s="105">
        <v>1</v>
      </c>
      <c r="F153" s="95" t="s">
        <v>82</v>
      </c>
      <c r="G153" s="106"/>
      <c r="H153" s="97"/>
      <c r="I153" s="98"/>
    </row>
    <row r="154" spans="2:9" ht="15" customHeight="1">
      <c r="B154" s="86"/>
      <c r="C154" s="87"/>
      <c r="D154" s="88"/>
      <c r="E154" s="89"/>
      <c r="F154" s="90"/>
      <c r="G154" s="91"/>
      <c r="H154" s="92"/>
      <c r="I154" s="93"/>
    </row>
    <row r="155" spans="2:9" ht="15" customHeight="1">
      <c r="B155" s="86" t="s">
        <v>58</v>
      </c>
      <c r="C155" s="107" t="s">
        <v>25</v>
      </c>
      <c r="D155" s="88"/>
      <c r="E155" s="89">
        <v>1</v>
      </c>
      <c r="F155" s="95" t="s">
        <v>82</v>
      </c>
      <c r="G155" s="96"/>
      <c r="H155" s="97"/>
      <c r="I155" s="98"/>
    </row>
    <row r="156" spans="2:9" ht="15" customHeight="1">
      <c r="B156" s="99"/>
      <c r="C156" s="100"/>
      <c r="D156" s="101"/>
      <c r="E156" s="102"/>
      <c r="F156" s="90"/>
      <c r="G156" s="92"/>
      <c r="H156" s="92"/>
      <c r="I156" s="93"/>
    </row>
    <row r="157" spans="2:9" ht="15" customHeight="1">
      <c r="B157" s="103" t="s">
        <v>59</v>
      </c>
      <c r="C157" s="108" t="s">
        <v>21</v>
      </c>
      <c r="D157" s="104"/>
      <c r="E157" s="105">
        <v>1</v>
      </c>
      <c r="F157" s="95" t="s">
        <v>82</v>
      </c>
      <c r="G157" s="106"/>
      <c r="H157" s="97"/>
      <c r="I157" s="98"/>
    </row>
    <row r="158" spans="2:9" ht="15" customHeight="1">
      <c r="B158" s="86"/>
      <c r="C158" s="87"/>
      <c r="D158" s="88"/>
      <c r="E158" s="89"/>
      <c r="F158" s="90"/>
      <c r="G158" s="91"/>
      <c r="H158" s="92"/>
      <c r="I158" s="93"/>
    </row>
    <row r="159" spans="2:9" ht="15" customHeight="1">
      <c r="B159" s="103" t="s">
        <v>90</v>
      </c>
      <c r="C159" s="108" t="s">
        <v>22</v>
      </c>
      <c r="D159" s="104"/>
      <c r="E159" s="105">
        <v>1</v>
      </c>
      <c r="F159" s="95" t="s">
        <v>82</v>
      </c>
      <c r="G159" s="106"/>
      <c r="H159" s="97"/>
      <c r="I159" s="98"/>
    </row>
    <row r="160" spans="2:9" ht="15" customHeight="1">
      <c r="B160" s="86"/>
      <c r="C160" s="87"/>
      <c r="D160" s="88"/>
      <c r="E160" s="89"/>
      <c r="F160" s="90"/>
      <c r="G160" s="91"/>
      <c r="H160" s="92"/>
      <c r="I160" s="93"/>
    </row>
    <row r="161" spans="2:9" ht="15" customHeight="1">
      <c r="B161" s="86" t="s">
        <v>91</v>
      </c>
      <c r="C161" s="107" t="s">
        <v>71</v>
      </c>
      <c r="D161" s="88"/>
      <c r="E161" s="89">
        <v>1</v>
      </c>
      <c r="F161" s="95" t="s">
        <v>82</v>
      </c>
      <c r="G161" s="96"/>
      <c r="H161" s="97"/>
      <c r="I161" s="98"/>
    </row>
    <row r="162" spans="2:9" ht="15" customHeight="1">
      <c r="B162" s="99"/>
      <c r="C162" s="100"/>
      <c r="D162" s="101"/>
      <c r="E162" s="102"/>
      <c r="F162" s="90"/>
      <c r="G162" s="92"/>
      <c r="H162" s="92"/>
      <c r="I162" s="93"/>
    </row>
    <row r="163" spans="2:9" ht="15" customHeight="1">
      <c r="B163" s="86" t="s">
        <v>92</v>
      </c>
      <c r="C163" s="107" t="s">
        <v>26</v>
      </c>
      <c r="D163" s="88"/>
      <c r="E163" s="89">
        <v>1</v>
      </c>
      <c r="F163" s="109" t="s">
        <v>82</v>
      </c>
      <c r="G163" s="96"/>
      <c r="H163" s="110"/>
      <c r="I163" s="111"/>
    </row>
    <row r="164" spans="2:9" ht="15" customHeight="1">
      <c r="B164" s="112"/>
      <c r="C164" s="113"/>
      <c r="D164" s="114"/>
      <c r="E164" s="114"/>
      <c r="F164" s="114"/>
      <c r="G164" s="115"/>
      <c r="H164" s="115"/>
      <c r="I164" s="116"/>
    </row>
    <row r="165" spans="2:9" ht="15" customHeight="1">
      <c r="B165" s="117"/>
      <c r="C165" s="132"/>
      <c r="D165" s="118"/>
      <c r="E165" s="118"/>
      <c r="F165" s="118"/>
      <c r="G165" s="119"/>
      <c r="H165" s="120"/>
      <c r="I165" s="121"/>
    </row>
    <row r="166" spans="2:9" ht="25.5" customHeight="1">
      <c r="B166" s="122"/>
      <c r="C166" s="122"/>
      <c r="D166" s="123"/>
      <c r="E166" s="122"/>
      <c r="F166" s="122"/>
      <c r="G166" s="124"/>
      <c r="H166" s="125"/>
      <c r="I166" s="122"/>
    </row>
    <row r="167" spans="2:9" ht="15" customHeight="1">
      <c r="B167" s="126"/>
      <c r="C167" s="127"/>
      <c r="D167" s="128"/>
      <c r="E167" s="129"/>
      <c r="F167" s="130"/>
      <c r="G167" s="115"/>
      <c r="H167" s="115"/>
      <c r="I167" s="131"/>
    </row>
    <row r="168" spans="2:9" ht="15" customHeight="1">
      <c r="B168" s="86" t="s">
        <v>93</v>
      </c>
      <c r="C168" s="107" t="s">
        <v>23</v>
      </c>
      <c r="D168" s="88"/>
      <c r="E168" s="89">
        <v>1</v>
      </c>
      <c r="F168" s="109" t="s">
        <v>82</v>
      </c>
      <c r="G168" s="106"/>
      <c r="H168" s="110"/>
      <c r="I168" s="111"/>
    </row>
    <row r="169" spans="2:9" ht="15" customHeight="1">
      <c r="B169" s="99"/>
      <c r="C169" s="100"/>
      <c r="D169" s="101"/>
      <c r="E169" s="102"/>
      <c r="F169" s="90"/>
      <c r="G169" s="92"/>
      <c r="H169" s="92"/>
      <c r="I169" s="93"/>
    </row>
    <row r="170" spans="2:9" ht="15" customHeight="1">
      <c r="B170" s="103" t="s">
        <v>65</v>
      </c>
      <c r="C170" s="108" t="s">
        <v>72</v>
      </c>
      <c r="D170" s="104"/>
      <c r="E170" s="105">
        <v>1</v>
      </c>
      <c r="F170" s="95" t="s">
        <v>82</v>
      </c>
      <c r="G170" s="106"/>
      <c r="H170" s="97"/>
      <c r="I170" s="98"/>
    </row>
    <row r="171" spans="2:9" ht="15" customHeight="1">
      <c r="B171" s="86"/>
      <c r="C171" s="87"/>
      <c r="D171" s="88"/>
      <c r="E171" s="89"/>
      <c r="F171" s="90"/>
      <c r="G171" s="91"/>
      <c r="H171" s="91"/>
      <c r="I171" s="93"/>
    </row>
    <row r="172" spans="2:9" ht="15" customHeight="1">
      <c r="B172" s="86"/>
      <c r="C172" s="107"/>
      <c r="D172" s="88"/>
      <c r="E172" s="89"/>
      <c r="F172" s="95"/>
      <c r="G172" s="96"/>
      <c r="H172" s="110"/>
      <c r="I172" s="98"/>
    </row>
    <row r="173" spans="2:9" ht="15" customHeight="1">
      <c r="B173" s="99"/>
      <c r="C173" s="100"/>
      <c r="D173" s="101"/>
      <c r="E173" s="102"/>
      <c r="F173" s="90"/>
      <c r="G173" s="92"/>
      <c r="H173" s="92"/>
      <c r="I173" s="93"/>
    </row>
    <row r="174" spans="2:9" ht="15" customHeight="1">
      <c r="B174" s="103"/>
      <c r="C174" s="108"/>
      <c r="D174" s="104"/>
      <c r="E174" s="105"/>
      <c r="F174" s="95"/>
      <c r="G174" s="106"/>
      <c r="H174" s="97"/>
      <c r="I174" s="98"/>
    </row>
    <row r="175" spans="2:9" ht="15" customHeight="1">
      <c r="B175" s="86"/>
      <c r="C175" s="87"/>
      <c r="D175" s="88"/>
      <c r="E175" s="89"/>
      <c r="F175" s="90"/>
      <c r="G175" s="91"/>
      <c r="H175" s="92"/>
      <c r="I175" s="93"/>
    </row>
    <row r="176" spans="2:9" ht="15" customHeight="1">
      <c r="B176" s="86"/>
      <c r="C176" s="107"/>
      <c r="D176" s="88"/>
      <c r="E176" s="89"/>
      <c r="F176" s="95"/>
      <c r="G176" s="96"/>
      <c r="H176" s="97"/>
      <c r="I176" s="98"/>
    </row>
    <row r="177" spans="2:9" ht="15" customHeight="1">
      <c r="B177" s="99"/>
      <c r="C177" s="100"/>
      <c r="D177" s="101"/>
      <c r="E177" s="102"/>
      <c r="F177" s="90"/>
      <c r="G177" s="92"/>
      <c r="H177" s="92"/>
      <c r="I177" s="93"/>
    </row>
    <row r="178" spans="2:9" ht="15" customHeight="1">
      <c r="B178" s="103"/>
      <c r="C178" s="108"/>
      <c r="D178" s="104"/>
      <c r="E178" s="105"/>
      <c r="F178" s="95"/>
      <c r="G178" s="106"/>
      <c r="H178" s="97"/>
      <c r="I178" s="98"/>
    </row>
    <row r="179" spans="2:9" ht="15" customHeight="1">
      <c r="B179" s="86"/>
      <c r="C179" s="87"/>
      <c r="D179" s="88"/>
      <c r="E179" s="89"/>
      <c r="F179" s="90"/>
      <c r="G179" s="91"/>
      <c r="H179" s="92"/>
      <c r="I179" s="93"/>
    </row>
    <row r="180" spans="2:9" ht="15" customHeight="1">
      <c r="B180" s="86"/>
      <c r="C180" s="107"/>
      <c r="D180" s="88"/>
      <c r="E180" s="89"/>
      <c r="F180" s="95"/>
      <c r="G180" s="96"/>
      <c r="H180" s="97"/>
      <c r="I180" s="98"/>
    </row>
    <row r="181" spans="2:9" ht="15" customHeight="1">
      <c r="B181" s="99"/>
      <c r="C181" s="100"/>
      <c r="D181" s="101"/>
      <c r="E181" s="102"/>
      <c r="F181" s="90"/>
      <c r="G181" s="92"/>
      <c r="H181" s="92"/>
      <c r="I181" s="93"/>
    </row>
    <row r="182" spans="2:9" ht="15" customHeight="1">
      <c r="B182" s="103"/>
      <c r="C182" s="108"/>
      <c r="D182" s="104"/>
      <c r="E182" s="105"/>
      <c r="F182" s="95"/>
      <c r="G182" s="106"/>
      <c r="H182" s="97"/>
      <c r="I182" s="98"/>
    </row>
    <row r="183" spans="2:9" ht="15" customHeight="1">
      <c r="B183" s="86"/>
      <c r="C183" s="87"/>
      <c r="D183" s="88"/>
      <c r="E183" s="89"/>
      <c r="F183" s="90"/>
      <c r="G183" s="91"/>
      <c r="H183" s="92"/>
      <c r="I183" s="93"/>
    </row>
    <row r="184" spans="2:9" ht="15" customHeight="1">
      <c r="B184" s="86"/>
      <c r="C184" s="107"/>
      <c r="D184" s="88"/>
      <c r="E184" s="89"/>
      <c r="F184" s="95"/>
      <c r="G184" s="96"/>
      <c r="H184" s="97"/>
      <c r="I184" s="98"/>
    </row>
    <row r="185" spans="2:9" ht="15" customHeight="1">
      <c r="B185" s="99"/>
      <c r="C185" s="100"/>
      <c r="D185" s="101"/>
      <c r="E185" s="102"/>
      <c r="F185" s="90"/>
      <c r="G185" s="92"/>
      <c r="H185" s="92"/>
      <c r="I185" s="93"/>
    </row>
    <row r="186" spans="2:9" ht="15" customHeight="1">
      <c r="B186" s="103"/>
      <c r="C186" s="108"/>
      <c r="D186" s="104"/>
      <c r="E186" s="105"/>
      <c r="F186" s="95"/>
      <c r="G186" s="106"/>
      <c r="H186" s="97"/>
      <c r="I186" s="98"/>
    </row>
    <row r="187" spans="2:9" ht="15" customHeight="1">
      <c r="B187" s="86"/>
      <c r="C187" s="87"/>
      <c r="D187" s="88"/>
      <c r="E187" s="89"/>
      <c r="F187" s="90"/>
      <c r="G187" s="91"/>
      <c r="H187" s="92"/>
      <c r="I187" s="93"/>
    </row>
    <row r="188" spans="2:9" ht="15" customHeight="1">
      <c r="B188" s="86"/>
      <c r="C188" s="107"/>
      <c r="D188" s="88"/>
      <c r="E188" s="89"/>
      <c r="F188" s="95"/>
      <c r="G188" s="96"/>
      <c r="H188" s="97"/>
      <c r="I188" s="98"/>
    </row>
    <row r="189" spans="2:9" ht="15" customHeight="1">
      <c r="B189" s="99"/>
      <c r="C189" s="100"/>
      <c r="D189" s="101"/>
      <c r="E189" s="102"/>
      <c r="F189" s="90"/>
      <c r="G189" s="92"/>
      <c r="H189" s="92"/>
      <c r="I189" s="93"/>
    </row>
    <row r="190" spans="2:9" ht="15" customHeight="1">
      <c r="B190" s="103"/>
      <c r="C190" s="108"/>
      <c r="D190" s="104"/>
      <c r="E190" s="105"/>
      <c r="F190" s="95"/>
      <c r="G190" s="106"/>
      <c r="H190" s="97"/>
      <c r="I190" s="98"/>
    </row>
    <row r="191" spans="2:9" ht="15" customHeight="1">
      <c r="B191" s="86"/>
      <c r="C191" s="87"/>
      <c r="D191" s="88"/>
      <c r="E191" s="89"/>
      <c r="F191" s="90"/>
      <c r="G191" s="91"/>
      <c r="H191" s="92"/>
      <c r="I191" s="93"/>
    </row>
    <row r="192" spans="2:9" ht="15" customHeight="1">
      <c r="B192" s="103"/>
      <c r="C192" s="108"/>
      <c r="D192" s="104"/>
      <c r="E192" s="105"/>
      <c r="F192" s="95"/>
      <c r="G192" s="106"/>
      <c r="H192" s="97"/>
      <c r="I192" s="98"/>
    </row>
    <row r="193" spans="2:9" ht="15" customHeight="1">
      <c r="B193" s="86"/>
      <c r="C193" s="87"/>
      <c r="D193" s="88"/>
      <c r="E193" s="89"/>
      <c r="F193" s="90"/>
      <c r="G193" s="91"/>
      <c r="H193" s="92"/>
      <c r="I193" s="93"/>
    </row>
    <row r="194" spans="2:9" ht="15" customHeight="1">
      <c r="B194" s="86"/>
      <c r="C194" s="107"/>
      <c r="D194" s="88"/>
      <c r="E194" s="89"/>
      <c r="F194" s="95"/>
      <c r="G194" s="96"/>
      <c r="H194" s="97"/>
      <c r="I194" s="98"/>
    </row>
    <row r="195" spans="2:9" ht="15" customHeight="1">
      <c r="B195" s="99"/>
      <c r="C195" s="100"/>
      <c r="D195" s="101"/>
      <c r="E195" s="102"/>
      <c r="F195" s="90"/>
      <c r="G195" s="92"/>
      <c r="H195" s="92"/>
      <c r="I195" s="93"/>
    </row>
    <row r="196" spans="2:9" ht="15" customHeight="1">
      <c r="B196" s="86"/>
      <c r="C196" s="107"/>
      <c r="D196" s="88"/>
      <c r="E196" s="89"/>
      <c r="F196" s="109"/>
      <c r="G196" s="96"/>
      <c r="H196" s="110"/>
      <c r="I196" s="111"/>
    </row>
    <row r="197" spans="2:9" ht="15" customHeight="1">
      <c r="B197" s="112"/>
      <c r="C197" s="113"/>
      <c r="D197" s="114"/>
      <c r="E197" s="114"/>
      <c r="F197" s="114"/>
      <c r="G197" s="115"/>
      <c r="H197" s="115"/>
      <c r="I197" s="116"/>
    </row>
    <row r="198" spans="2:9" ht="15" customHeight="1">
      <c r="B198" s="117"/>
      <c r="C198" s="132" t="s">
        <v>4</v>
      </c>
      <c r="D198" s="118"/>
      <c r="E198" s="118"/>
      <c r="F198" s="118"/>
      <c r="G198" s="119"/>
      <c r="H198" s="120"/>
      <c r="I198" s="121"/>
    </row>
    <row r="199" spans="2:9" ht="25.5" customHeight="1">
      <c r="B199" s="122"/>
      <c r="C199" s="122"/>
      <c r="D199" s="123"/>
      <c r="E199" s="122"/>
      <c r="F199" s="122"/>
      <c r="G199" s="124"/>
      <c r="H199" s="125"/>
      <c r="I199" s="122"/>
    </row>
    <row r="200" spans="2:9" ht="15" customHeight="1">
      <c r="B200" s="126"/>
      <c r="C200" s="127"/>
      <c r="D200" s="128"/>
      <c r="E200" s="129"/>
      <c r="F200" s="130"/>
      <c r="G200" s="115"/>
      <c r="H200" s="115"/>
      <c r="I200" s="131"/>
    </row>
    <row r="201" spans="2:9" ht="15" customHeight="1">
      <c r="B201" s="86" t="s">
        <v>94</v>
      </c>
      <c r="C201" s="107" t="s">
        <v>95</v>
      </c>
      <c r="D201" s="88"/>
      <c r="E201" s="89"/>
      <c r="F201" s="109"/>
      <c r="G201" s="106"/>
      <c r="H201" s="110"/>
      <c r="I201" s="111"/>
    </row>
    <row r="202" spans="2:9" ht="15" customHeight="1">
      <c r="B202" s="99"/>
      <c r="C202" s="100"/>
      <c r="D202" s="101"/>
      <c r="E202" s="102"/>
      <c r="F202" s="90"/>
      <c r="G202" s="92"/>
      <c r="H202" s="92"/>
      <c r="I202" s="93"/>
    </row>
    <row r="203" spans="2:9" ht="15" customHeight="1">
      <c r="B203" s="103"/>
      <c r="C203" s="108"/>
      <c r="D203" s="104"/>
      <c r="E203" s="105"/>
      <c r="F203" s="95"/>
      <c r="G203" s="106"/>
      <c r="H203" s="97"/>
      <c r="I203" s="98"/>
    </row>
    <row r="204" spans="2:9" ht="15" customHeight="1">
      <c r="B204" s="86"/>
      <c r="C204" s="87"/>
      <c r="D204" s="88"/>
      <c r="E204" s="89"/>
      <c r="F204" s="90"/>
      <c r="G204" s="91"/>
      <c r="H204" s="91"/>
      <c r="I204" s="93"/>
    </row>
    <row r="205" spans="2:9" ht="15" customHeight="1">
      <c r="B205" s="86" t="s">
        <v>96</v>
      </c>
      <c r="C205" s="107" t="s">
        <v>97</v>
      </c>
      <c r="D205" s="88"/>
      <c r="E205" s="89">
        <v>1</v>
      </c>
      <c r="F205" s="95" t="s">
        <v>24</v>
      </c>
      <c r="G205" s="96"/>
      <c r="H205" s="110"/>
      <c r="I205" s="98"/>
    </row>
    <row r="206" spans="2:9" ht="15" customHeight="1">
      <c r="B206" s="99"/>
      <c r="C206" s="100"/>
      <c r="D206" s="101"/>
      <c r="E206" s="102"/>
      <c r="F206" s="90"/>
      <c r="G206" s="92"/>
      <c r="H206" s="92"/>
      <c r="I206" s="93"/>
    </row>
    <row r="207" spans="2:9" ht="15" customHeight="1">
      <c r="B207" s="103" t="s">
        <v>98</v>
      </c>
      <c r="C207" s="108" t="s">
        <v>99</v>
      </c>
      <c r="D207" s="104"/>
      <c r="E207" s="89">
        <v>1</v>
      </c>
      <c r="F207" s="95" t="s">
        <v>24</v>
      </c>
      <c r="G207" s="106"/>
      <c r="H207" s="97"/>
      <c r="I207" s="98"/>
    </row>
    <row r="208" spans="2:9" ht="15" customHeight="1">
      <c r="B208" s="86"/>
      <c r="C208" s="87"/>
      <c r="D208" s="88"/>
      <c r="E208" s="102"/>
      <c r="F208" s="90"/>
      <c r="G208" s="91"/>
      <c r="H208" s="92"/>
      <c r="I208" s="93"/>
    </row>
    <row r="209" spans="2:9" ht="15" customHeight="1">
      <c r="B209" s="86" t="s">
        <v>100</v>
      </c>
      <c r="C209" s="107" t="s">
        <v>101</v>
      </c>
      <c r="D209" s="88"/>
      <c r="E209" s="89">
        <v>1</v>
      </c>
      <c r="F209" s="95" t="s">
        <v>24</v>
      </c>
      <c r="G209" s="96"/>
      <c r="H209" s="97"/>
      <c r="I209" s="98"/>
    </row>
    <row r="210" spans="2:9" ht="15" customHeight="1">
      <c r="B210" s="99"/>
      <c r="C210" s="100"/>
      <c r="D210" s="101"/>
      <c r="E210" s="102"/>
      <c r="F210" s="90"/>
      <c r="G210" s="92"/>
      <c r="H210" s="92"/>
      <c r="I210" s="93"/>
    </row>
    <row r="211" spans="2:9" ht="15" customHeight="1">
      <c r="B211" s="103" t="s">
        <v>102</v>
      </c>
      <c r="C211" s="107" t="s">
        <v>103</v>
      </c>
      <c r="D211" s="134"/>
      <c r="E211" s="89">
        <v>1</v>
      </c>
      <c r="F211" s="95" t="s">
        <v>24</v>
      </c>
      <c r="G211" s="106"/>
      <c r="H211" s="97"/>
      <c r="I211" s="98"/>
    </row>
    <row r="212" spans="2:9" ht="15" customHeight="1">
      <c r="B212" s="86"/>
      <c r="C212" s="100"/>
      <c r="D212" s="101"/>
      <c r="E212" s="102"/>
      <c r="F212" s="90"/>
      <c r="G212" s="91"/>
      <c r="H212" s="92"/>
      <c r="I212" s="93"/>
    </row>
    <row r="213" spans="2:9" ht="15" customHeight="1">
      <c r="B213" s="86" t="s">
        <v>104</v>
      </c>
      <c r="C213" s="107" t="s">
        <v>105</v>
      </c>
      <c r="D213" s="134"/>
      <c r="E213" s="89">
        <v>1</v>
      </c>
      <c r="F213" s="95" t="s">
        <v>24</v>
      </c>
      <c r="G213" s="96"/>
      <c r="H213" s="97"/>
      <c r="I213" s="98"/>
    </row>
    <row r="214" spans="2:9" ht="15" customHeight="1">
      <c r="B214" s="99"/>
      <c r="C214" s="100"/>
      <c r="D214" s="101"/>
      <c r="E214" s="102"/>
      <c r="F214" s="90"/>
      <c r="G214" s="92"/>
      <c r="H214" s="92"/>
      <c r="I214" s="93"/>
    </row>
    <row r="215" spans="2:9" ht="15" customHeight="1">
      <c r="B215" s="103"/>
      <c r="C215" s="108"/>
      <c r="D215" s="104"/>
      <c r="E215" s="105"/>
      <c r="F215" s="95"/>
      <c r="G215" s="106"/>
      <c r="H215" s="97"/>
      <c r="I215" s="98"/>
    </row>
    <row r="216" spans="2:9" ht="15" customHeight="1">
      <c r="B216" s="86"/>
      <c r="C216" s="87"/>
      <c r="D216" s="88"/>
      <c r="E216" s="89"/>
      <c r="F216" s="90"/>
      <c r="G216" s="91"/>
      <c r="H216" s="92"/>
      <c r="I216" s="93"/>
    </row>
    <row r="217" spans="2:9" ht="15" customHeight="1">
      <c r="B217" s="86"/>
      <c r="C217" s="107"/>
      <c r="D217" s="88"/>
      <c r="E217" s="89"/>
      <c r="F217" s="95"/>
      <c r="G217" s="96"/>
      <c r="H217" s="97"/>
      <c r="I217" s="98"/>
    </row>
    <row r="218" spans="2:9" ht="15" customHeight="1">
      <c r="B218" s="99"/>
      <c r="C218" s="100"/>
      <c r="D218" s="101"/>
      <c r="E218" s="102"/>
      <c r="F218" s="90"/>
      <c r="G218" s="92"/>
      <c r="H218" s="92"/>
      <c r="I218" s="93"/>
    </row>
    <row r="219" spans="2:9" ht="15" customHeight="1">
      <c r="B219" s="103"/>
      <c r="C219" s="108"/>
      <c r="D219" s="104"/>
      <c r="E219" s="105"/>
      <c r="F219" s="95"/>
      <c r="G219" s="106"/>
      <c r="H219" s="97"/>
      <c r="I219" s="98"/>
    </row>
    <row r="220" spans="2:9" ht="15" customHeight="1">
      <c r="B220" s="86"/>
      <c r="C220" s="87"/>
      <c r="D220" s="88"/>
      <c r="E220" s="89"/>
      <c r="F220" s="90"/>
      <c r="G220" s="91"/>
      <c r="H220" s="92"/>
      <c r="I220" s="93"/>
    </row>
    <row r="221" spans="2:9" ht="15" customHeight="1">
      <c r="B221" s="86"/>
      <c r="C221" s="107"/>
      <c r="D221" s="88"/>
      <c r="E221" s="89"/>
      <c r="F221" s="95"/>
      <c r="G221" s="96"/>
      <c r="H221" s="97"/>
      <c r="I221" s="98"/>
    </row>
    <row r="222" spans="2:9" ht="15" customHeight="1">
      <c r="B222" s="99"/>
      <c r="C222" s="100"/>
      <c r="D222" s="101"/>
      <c r="E222" s="102"/>
      <c r="F222" s="90"/>
      <c r="G222" s="92"/>
      <c r="H222" s="92"/>
      <c r="I222" s="93"/>
    </row>
    <row r="223" spans="2:9" ht="15" customHeight="1">
      <c r="B223" s="103"/>
      <c r="C223" s="108"/>
      <c r="D223" s="104"/>
      <c r="E223" s="105"/>
      <c r="F223" s="95"/>
      <c r="G223" s="106"/>
      <c r="H223" s="97"/>
      <c r="I223" s="98"/>
    </row>
    <row r="224" spans="2:9" ht="15" customHeight="1">
      <c r="B224" s="86"/>
      <c r="C224" s="87"/>
      <c r="D224" s="88"/>
      <c r="E224" s="89"/>
      <c r="F224" s="90"/>
      <c r="G224" s="91"/>
      <c r="H224" s="92"/>
      <c r="I224" s="93"/>
    </row>
    <row r="225" spans="2:9" ht="15" customHeight="1">
      <c r="B225" s="103"/>
      <c r="C225" s="108"/>
      <c r="D225" s="104"/>
      <c r="E225" s="105"/>
      <c r="F225" s="95"/>
      <c r="G225" s="106"/>
      <c r="H225" s="97"/>
      <c r="I225" s="98"/>
    </row>
    <row r="226" spans="2:9" ht="15" customHeight="1">
      <c r="B226" s="86"/>
      <c r="C226" s="87"/>
      <c r="D226" s="88"/>
      <c r="E226" s="89"/>
      <c r="F226" s="90"/>
      <c r="G226" s="91"/>
      <c r="H226" s="92"/>
      <c r="I226" s="93"/>
    </row>
    <row r="227" spans="2:9" ht="15" customHeight="1">
      <c r="B227" s="86"/>
      <c r="C227" s="107"/>
      <c r="D227" s="88"/>
      <c r="E227" s="89"/>
      <c r="F227" s="95"/>
      <c r="G227" s="96"/>
      <c r="H227" s="97"/>
      <c r="I227" s="98"/>
    </row>
    <row r="228" spans="2:9" ht="15" customHeight="1">
      <c r="B228" s="99"/>
      <c r="C228" s="100"/>
      <c r="D228" s="101"/>
      <c r="E228" s="102"/>
      <c r="F228" s="90"/>
      <c r="G228" s="92"/>
      <c r="H228" s="92"/>
      <c r="I228" s="93"/>
    </row>
    <row r="229" spans="2:9" ht="15" customHeight="1">
      <c r="B229" s="86"/>
      <c r="C229" s="107"/>
      <c r="D229" s="88"/>
      <c r="E229" s="89"/>
      <c r="F229" s="109"/>
      <c r="G229" s="96"/>
      <c r="H229" s="110"/>
      <c r="I229" s="111"/>
    </row>
    <row r="230" spans="2:9" ht="15" customHeight="1">
      <c r="B230" s="112"/>
      <c r="C230" s="113"/>
      <c r="D230" s="114"/>
      <c r="E230" s="114"/>
      <c r="F230" s="114"/>
      <c r="G230" s="115"/>
      <c r="H230" s="115"/>
      <c r="I230" s="116"/>
    </row>
    <row r="231" spans="2:9" ht="15" customHeight="1">
      <c r="B231" s="117"/>
      <c r="C231" s="132" t="s">
        <v>4</v>
      </c>
      <c r="D231" s="118"/>
      <c r="E231" s="118"/>
      <c r="F231" s="118"/>
      <c r="G231" s="119"/>
      <c r="H231" s="120"/>
      <c r="I231" s="121"/>
    </row>
    <row r="232" spans="2:9" ht="25.5" customHeight="1">
      <c r="B232" s="122"/>
      <c r="C232" s="122"/>
      <c r="D232" s="123"/>
      <c r="E232" s="122"/>
      <c r="F232" s="122"/>
      <c r="G232" s="124"/>
      <c r="H232" s="125"/>
      <c r="I232" s="122"/>
    </row>
    <row r="233" spans="2:9" ht="15" customHeight="1">
      <c r="B233" s="126"/>
      <c r="C233" s="127"/>
      <c r="D233" s="128"/>
      <c r="E233" s="129"/>
      <c r="F233" s="130"/>
      <c r="G233" s="115"/>
      <c r="H233" s="115"/>
      <c r="I233" s="131"/>
    </row>
    <row r="234" spans="2:9" ht="15" customHeight="1">
      <c r="B234" s="86" t="s">
        <v>106</v>
      </c>
      <c r="C234" s="107" t="s">
        <v>107</v>
      </c>
      <c r="D234" s="88"/>
      <c r="E234" s="89"/>
      <c r="F234" s="109"/>
      <c r="G234" s="106"/>
      <c r="H234" s="110"/>
      <c r="I234" s="111"/>
    </row>
    <row r="235" spans="2:9" ht="15" customHeight="1">
      <c r="B235" s="99"/>
      <c r="C235" s="100"/>
      <c r="D235" s="101"/>
      <c r="E235" s="102"/>
      <c r="F235" s="90"/>
      <c r="G235" s="92"/>
      <c r="H235" s="92"/>
      <c r="I235" s="93"/>
    </row>
    <row r="236" spans="2:9" ht="15" customHeight="1">
      <c r="B236" s="103"/>
      <c r="C236" s="108"/>
      <c r="D236" s="104"/>
      <c r="E236" s="105"/>
      <c r="F236" s="95"/>
      <c r="G236" s="106"/>
      <c r="H236" s="97"/>
      <c r="I236" s="98"/>
    </row>
    <row r="237" spans="2:9" ht="15" customHeight="1">
      <c r="B237" s="86"/>
      <c r="C237" s="87"/>
      <c r="D237" s="88"/>
      <c r="E237" s="89"/>
      <c r="F237" s="90"/>
      <c r="G237" s="91"/>
      <c r="H237" s="91"/>
      <c r="I237" s="93"/>
    </row>
    <row r="238" spans="2:9" ht="15" customHeight="1">
      <c r="B238" s="135" t="s">
        <v>108</v>
      </c>
      <c r="C238" s="133" t="s">
        <v>109</v>
      </c>
      <c r="D238" s="88"/>
      <c r="E238" s="89">
        <v>1</v>
      </c>
      <c r="F238" s="95" t="s">
        <v>82</v>
      </c>
      <c r="G238" s="96"/>
      <c r="H238" s="110"/>
      <c r="I238" s="98"/>
    </row>
    <row r="239" spans="2:9" ht="15" customHeight="1">
      <c r="B239" s="99"/>
      <c r="C239" s="100"/>
      <c r="D239" s="101"/>
      <c r="E239" s="102"/>
      <c r="F239" s="90"/>
      <c r="G239" s="92"/>
      <c r="H239" s="92"/>
      <c r="I239" s="93"/>
    </row>
    <row r="240" spans="2:9" ht="15" customHeight="1">
      <c r="B240" s="135"/>
      <c r="C240" s="133"/>
      <c r="D240" s="104"/>
      <c r="E240" s="105"/>
      <c r="F240" s="95"/>
      <c r="G240" s="106"/>
      <c r="H240" s="97"/>
      <c r="I240" s="136"/>
    </row>
    <row r="241" spans="2:9" ht="15" customHeight="1">
      <c r="B241" s="99"/>
      <c r="C241" s="87"/>
      <c r="D241" s="88"/>
      <c r="E241" s="89"/>
      <c r="F241" s="90"/>
      <c r="G241" s="91"/>
      <c r="H241" s="92"/>
      <c r="I241" s="93"/>
    </row>
    <row r="242" spans="2:9" ht="15" customHeight="1">
      <c r="B242" s="86"/>
      <c r="C242" s="107"/>
      <c r="D242" s="88"/>
      <c r="E242" s="89"/>
      <c r="F242" s="95"/>
      <c r="G242" s="96"/>
      <c r="H242" s="97"/>
      <c r="I242" s="98"/>
    </row>
    <row r="243" spans="2:9" ht="15" customHeight="1">
      <c r="B243" s="99"/>
      <c r="C243" s="100"/>
      <c r="D243" s="101"/>
      <c r="E243" s="102"/>
      <c r="F243" s="90"/>
      <c r="G243" s="92"/>
      <c r="H243" s="92"/>
      <c r="I243" s="93"/>
    </row>
    <row r="244" spans="2:9" ht="15" customHeight="1">
      <c r="B244" s="103"/>
      <c r="C244" s="108"/>
      <c r="D244" s="104"/>
      <c r="E244" s="105"/>
      <c r="F244" s="95"/>
      <c r="G244" s="106"/>
      <c r="H244" s="97"/>
      <c r="I244" s="98"/>
    </row>
    <row r="245" spans="2:9" ht="15" customHeight="1">
      <c r="B245" s="86"/>
      <c r="C245" s="87"/>
      <c r="D245" s="88"/>
      <c r="E245" s="89"/>
      <c r="F245" s="90"/>
      <c r="G245" s="91"/>
      <c r="H245" s="92"/>
      <c r="I245" s="93"/>
    </row>
    <row r="246" spans="2:9" ht="15" customHeight="1">
      <c r="B246" s="86"/>
      <c r="C246" s="107"/>
      <c r="D246" s="88"/>
      <c r="E246" s="89"/>
      <c r="F246" s="95"/>
      <c r="G246" s="96"/>
      <c r="H246" s="97"/>
      <c r="I246" s="98"/>
    </row>
    <row r="247" spans="2:9" ht="15" customHeight="1">
      <c r="B247" s="99"/>
      <c r="C247" s="100"/>
      <c r="D247" s="101"/>
      <c r="E247" s="102"/>
      <c r="F247" s="90"/>
      <c r="G247" s="92"/>
      <c r="H247" s="92"/>
      <c r="I247" s="93"/>
    </row>
    <row r="248" spans="2:9" ht="15" customHeight="1">
      <c r="B248" s="103"/>
      <c r="C248" s="108"/>
      <c r="D248" s="104"/>
      <c r="E248" s="105"/>
      <c r="F248" s="95"/>
      <c r="G248" s="106"/>
      <c r="H248" s="97"/>
      <c r="I248" s="98"/>
    </row>
    <row r="249" spans="2:9" ht="15" customHeight="1">
      <c r="B249" s="86"/>
      <c r="C249" s="87"/>
      <c r="D249" s="88"/>
      <c r="E249" s="89"/>
      <c r="F249" s="90"/>
      <c r="G249" s="91"/>
      <c r="H249" s="92"/>
      <c r="I249" s="93"/>
    </row>
    <row r="250" spans="2:9" ht="15" customHeight="1">
      <c r="B250" s="86"/>
      <c r="C250" s="107"/>
      <c r="D250" s="88"/>
      <c r="E250" s="89"/>
      <c r="F250" s="95"/>
      <c r="G250" s="96"/>
      <c r="H250" s="97"/>
      <c r="I250" s="98"/>
    </row>
    <row r="251" spans="2:9" ht="15" customHeight="1">
      <c r="B251" s="99"/>
      <c r="C251" s="100"/>
      <c r="D251" s="101"/>
      <c r="E251" s="102"/>
      <c r="F251" s="90"/>
      <c r="G251" s="92"/>
      <c r="H251" s="92"/>
      <c r="I251" s="93"/>
    </row>
    <row r="252" spans="2:9" ht="15" customHeight="1">
      <c r="B252" s="103"/>
      <c r="C252" s="108"/>
      <c r="D252" s="104"/>
      <c r="E252" s="105"/>
      <c r="F252" s="95"/>
      <c r="G252" s="106"/>
      <c r="H252" s="97"/>
      <c r="I252" s="98"/>
    </row>
    <row r="253" spans="2:9" ht="15" customHeight="1">
      <c r="B253" s="86"/>
      <c r="C253" s="87"/>
      <c r="D253" s="88"/>
      <c r="E253" s="89"/>
      <c r="F253" s="90"/>
      <c r="G253" s="91"/>
      <c r="H253" s="92"/>
      <c r="I253" s="93"/>
    </row>
    <row r="254" spans="2:9" ht="15" customHeight="1">
      <c r="B254" s="86"/>
      <c r="C254" s="107"/>
      <c r="D254" s="88"/>
      <c r="E254" s="89"/>
      <c r="F254" s="95"/>
      <c r="G254" s="96"/>
      <c r="H254" s="97"/>
      <c r="I254" s="98"/>
    </row>
    <row r="255" spans="2:9" ht="15" customHeight="1">
      <c r="B255" s="99"/>
      <c r="C255" s="100"/>
      <c r="D255" s="101"/>
      <c r="E255" s="102"/>
      <c r="F255" s="90"/>
      <c r="G255" s="92"/>
      <c r="H255" s="92"/>
      <c r="I255" s="93"/>
    </row>
    <row r="256" spans="2:9" ht="15" customHeight="1">
      <c r="B256" s="103"/>
      <c r="C256" s="108"/>
      <c r="D256" s="104"/>
      <c r="E256" s="105"/>
      <c r="F256" s="95"/>
      <c r="G256" s="106"/>
      <c r="H256" s="97"/>
      <c r="I256" s="98"/>
    </row>
    <row r="257" spans="2:9" ht="15" customHeight="1">
      <c r="B257" s="86"/>
      <c r="C257" s="87"/>
      <c r="D257" s="88"/>
      <c r="E257" s="89"/>
      <c r="F257" s="90"/>
      <c r="G257" s="91"/>
      <c r="H257" s="92"/>
      <c r="I257" s="93"/>
    </row>
    <row r="258" spans="2:9" ht="15" customHeight="1">
      <c r="B258" s="103"/>
      <c r="C258" s="108"/>
      <c r="D258" s="104"/>
      <c r="E258" s="105"/>
      <c r="F258" s="95"/>
      <c r="G258" s="106"/>
      <c r="H258" s="97"/>
      <c r="I258" s="98"/>
    </row>
    <row r="259" spans="2:9" ht="15" customHeight="1">
      <c r="B259" s="86"/>
      <c r="C259" s="87"/>
      <c r="D259" s="88"/>
      <c r="E259" s="89"/>
      <c r="F259" s="90"/>
      <c r="G259" s="91"/>
      <c r="H259" s="92"/>
      <c r="I259" s="93"/>
    </row>
    <row r="260" spans="2:9" ht="15" customHeight="1">
      <c r="B260" s="86"/>
      <c r="C260" s="107"/>
      <c r="D260" s="88"/>
      <c r="E260" s="89"/>
      <c r="F260" s="95"/>
      <c r="G260" s="96"/>
      <c r="H260" s="97"/>
      <c r="I260" s="98"/>
    </row>
    <row r="261" spans="2:9" ht="15" customHeight="1">
      <c r="B261" s="99"/>
      <c r="C261" s="100"/>
      <c r="D261" s="101"/>
      <c r="E261" s="102"/>
      <c r="F261" s="90"/>
      <c r="G261" s="92"/>
      <c r="H261" s="92"/>
      <c r="I261" s="93"/>
    </row>
    <row r="262" spans="2:9" ht="15" customHeight="1">
      <c r="B262" s="86"/>
      <c r="C262" s="107"/>
      <c r="D262" s="88"/>
      <c r="E262" s="89"/>
      <c r="F262" s="109"/>
      <c r="G262" s="96"/>
      <c r="H262" s="110"/>
      <c r="I262" s="111"/>
    </row>
    <row r="263" spans="2:9" ht="15" customHeight="1">
      <c r="B263" s="112"/>
      <c r="C263" s="113"/>
      <c r="D263" s="114"/>
      <c r="E263" s="114"/>
      <c r="F263" s="114"/>
      <c r="G263" s="115"/>
      <c r="H263" s="115"/>
      <c r="I263" s="116"/>
    </row>
    <row r="264" spans="2:9" ht="15" customHeight="1">
      <c r="B264" s="117"/>
      <c r="C264" s="132" t="s">
        <v>4</v>
      </c>
      <c r="D264" s="118"/>
      <c r="E264" s="118"/>
      <c r="F264" s="118"/>
      <c r="G264" s="119"/>
      <c r="H264" s="120"/>
      <c r="I264" s="121"/>
    </row>
    <row r="265" spans="2:9" ht="25.5" customHeight="1">
      <c r="B265" s="122"/>
      <c r="C265" s="122"/>
      <c r="D265" s="123"/>
      <c r="E265" s="122"/>
      <c r="F265" s="122"/>
      <c r="G265" s="124"/>
      <c r="H265" s="125"/>
      <c r="I265" s="122"/>
    </row>
    <row r="266" spans="2:9" ht="25.5" customHeight="1">
      <c r="B266" s="45"/>
      <c r="C266" s="45"/>
      <c r="D266" s="46"/>
      <c r="E266" s="45"/>
      <c r="F266" s="45"/>
      <c r="G266" s="47"/>
      <c r="H266" s="48"/>
      <c r="I266" s="45"/>
    </row>
    <row r="267" spans="2:9" ht="25.5" customHeight="1">
      <c r="B267" s="45"/>
      <c r="C267" s="45"/>
      <c r="D267" s="46"/>
      <c r="E267" s="45"/>
      <c r="F267" s="45"/>
      <c r="G267" s="47"/>
      <c r="H267" s="48"/>
      <c r="I267" s="45"/>
    </row>
    <row r="268" spans="2:9" ht="25.5" customHeight="1">
      <c r="B268" s="45"/>
      <c r="C268" s="45"/>
      <c r="D268" s="46"/>
      <c r="E268" s="45"/>
      <c r="F268" s="45"/>
      <c r="G268" s="47"/>
      <c r="H268" s="48"/>
      <c r="I268" s="45"/>
    </row>
  </sheetData>
  <sheetProtection/>
  <mergeCells count="1">
    <mergeCell ref="B1:C1"/>
  </mergeCells>
  <conditionalFormatting sqref="G2:H34 G134:H267">
    <cfRule type="expression" priority="13" dxfId="6" stopIfTrue="1">
      <formula>内訳書!#REF!=1</formula>
    </cfRule>
  </conditionalFormatting>
  <conditionalFormatting sqref="I2:I34 I134:I267">
    <cfRule type="expression" priority="14" dxfId="6" stopIfTrue="1">
      <formula>内訳書!#REF!=1</formula>
    </cfRule>
  </conditionalFormatting>
  <conditionalFormatting sqref="G133:H133">
    <cfRule type="expression" priority="1" dxfId="6" stopIfTrue="1">
      <formula>内訳書!#REF!=1</formula>
    </cfRule>
  </conditionalFormatting>
  <conditionalFormatting sqref="I133">
    <cfRule type="expression" priority="2" dxfId="6" stopIfTrue="1">
      <formula>内訳書!#REF!=1</formula>
    </cfRule>
  </conditionalFormatting>
  <dataValidations count="2">
    <dataValidation type="custom" allowBlank="1" showErrorMessage="1" errorTitle="入力エラー" error="計算式が入っているので入力禁止です。&#10;" sqref="B1:I1 I33 H34 I66 H67 H100 I99 I264 H166 I165 I198 H199 I231 H232 H265:H268 I132 H133">
      <formula1>""""""</formula1>
    </dataValidation>
    <dataValidation type="custom" allowBlank="1" showInputMessage="1" showErrorMessage="1" sqref="H33 H66 H99 H264 H165 H198 H231 H132">
      <formula1>""""""</formula1>
    </dataValidation>
  </dataValidations>
  <printOptions horizontalCentered="1" verticalCentered="1"/>
  <pageMargins left="0.3937007874015748" right="0.3937007874015748" top="0.5511811023622047" bottom="0.3937007874015748" header="0.7480314960629921" footer="0.3937007874015748"/>
  <pageSetup horizontalDpi="600" verticalDpi="600" orientation="landscape" paperSize="9" r:id="rId3"/>
  <headerFooter alignWithMargins="0">
    <oddFooter>&amp;RP-&amp;P</oddFooter>
  </headerFooter>
  <rowBreaks count="8" manualBreakCount="8">
    <brk id="34" min="1" max="8" man="1"/>
    <brk id="67" min="1" max="8" man="1"/>
    <brk id="100" min="1" max="8" man="1"/>
    <brk id="133" min="1" max="8" man="1"/>
    <brk id="166" min="1" max="8" man="1"/>
    <brk id="199" min="1" max="8" man="1"/>
    <brk id="232" min="1" max="8" man="1"/>
    <brk id="26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岩見 裕介</dc:creator>
  <cp:keywords/>
  <dc:description/>
  <cp:lastModifiedBy>岩見 裕介</cp:lastModifiedBy>
  <cp:lastPrinted>2017-09-22T01:50:00Z</cp:lastPrinted>
  <dcterms:created xsi:type="dcterms:W3CDTF">2002-02-13T07:15:24Z</dcterms:created>
  <dcterms:modified xsi:type="dcterms:W3CDTF">2017-09-22T05:34:43Z</dcterms:modified>
  <cp:category/>
  <cp:version/>
  <cp:contentType/>
  <cp:contentStatus/>
</cp:coreProperties>
</file>